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Я13" sheetId="1" state="visible" r:id="rId2"/>
    <sheet name="Я13а" sheetId="2" state="visible" r:id="rId3"/>
    <sheet name="б-р 60П 12" sheetId="3" state="visible" r:id="rId4"/>
    <sheet name="Я 13 Б" sheetId="4" state="visible" r:id="rId5"/>
  </sheets>
  <calcPr iterateCount="100" refMode="A1" iterate="false" iterateDelta="0.0001"/>
</workbook>
</file>

<file path=xl/sharedStrings.xml><?xml version="1.0" encoding="utf-8"?>
<sst xmlns="http://schemas.openxmlformats.org/spreadsheetml/2006/main" count="305" uniqueCount="62">
  <si>
    <t>Отчет по электроэнергии МОП ул. Ялагина дом 13</t>
  </si>
  <si>
    <t>Объект электроснабжения МОП</t>
  </si>
  <si>
    <t>№ 
счетчика</t>
  </si>
  <si>
    <t>Тариф</t>
  </si>
  <si>
    <t>Тип
ТУ</t>
  </si>
  <si>
    <t>Коэф</t>
  </si>
  <si>
    <t>Показания на дату</t>
  </si>
  <si>
    <t>Итого за месяц</t>
  </si>
  <si>
    <t>квт.ч</t>
  </si>
  <si>
    <t>ВРУ 1 АВР (лифты)</t>
  </si>
  <si>
    <t>Т1+Т2</t>
  </si>
  <si>
    <t>150/5</t>
  </si>
  <si>
    <t>Т1 день</t>
  </si>
  <si>
    <t>Т2 ночь</t>
  </si>
  <si>
    <t>ВРУ 1 РУ 1.3. (освещение)</t>
  </si>
  <si>
    <t>ВРУ 2 АВР (лифты)</t>
  </si>
  <si>
    <t>ВРУ 2 РУ 2.3. (освещение)</t>
  </si>
  <si>
    <t>ВРУ 3 АВР (лифты)</t>
  </si>
  <si>
    <t>ВРУ 3 РУ 3.3. (освещение)</t>
  </si>
  <si>
    <t>ИТП 1</t>
  </si>
  <si>
    <t>16843381-3</t>
  </si>
  <si>
    <t>ИТП 2</t>
  </si>
  <si>
    <t>18441105-14</t>
  </si>
  <si>
    <t>ИТП 3</t>
  </si>
  <si>
    <t>16846759-13</t>
  </si>
  <si>
    <t>ИТП 4</t>
  </si>
  <si>
    <t>18441110-14</t>
  </si>
  <si>
    <t>ИТП 5</t>
  </si>
  <si>
    <t>16806110-13</t>
  </si>
  <si>
    <t>ИТП 6</t>
  </si>
  <si>
    <t>18379212-14</t>
  </si>
  <si>
    <t>Итого Т1=Т2, квт/ч</t>
  </si>
  <si>
    <t>Итого Т1, квт/ч</t>
  </si>
  <si>
    <t>Итого Т2, квт/ч</t>
  </si>
  <si>
    <t>Итого Т1, руб.</t>
  </si>
  <si>
    <t>руб.</t>
  </si>
  <si>
    <t>Итого Т2, руб.</t>
  </si>
  <si>
    <t>Итого, руб</t>
  </si>
  <si>
    <t>Сумма на 1 кв м, руб.</t>
  </si>
  <si>
    <t>25275,02</t>
  </si>
  <si>
    <t>кв м</t>
  </si>
  <si>
    <t>Кол-во кв/ч  Т1 на 1 кв м</t>
  </si>
  <si>
    <t>Кол-во кв/ч  Т2 на 1 кв м</t>
  </si>
  <si>
    <t>Отчет по электроэнергии МОП ул. Ялагина дом 13 А</t>
  </si>
  <si>
    <t>ВРУ 1 ШУ 1 (освещение)</t>
  </si>
  <si>
    <t>ИТП</t>
  </si>
  <si>
    <t>08235155-11</t>
  </si>
  <si>
    <t>ВРУ 2  ШУ1 (освещение)</t>
  </si>
  <si>
    <t>9902,8</t>
  </si>
  <si>
    <t>Отчет по электроэнергии МОП бульвар 60-летия Победы дом 12</t>
  </si>
  <si>
    <t>ВРУ 1 АВР (лифты, ИТП)</t>
  </si>
  <si>
    <t>100/5</t>
  </si>
  <si>
    <t>ВРУ 1  (освещение)</t>
  </si>
  <si>
    <t>ВРУ 1 (освещение)</t>
  </si>
  <si>
    <t>в т.ч.  ИТП</t>
  </si>
  <si>
    <t>ВРУ 2   (освещение)</t>
  </si>
  <si>
    <t>ВРУ 2  (освещение)</t>
  </si>
  <si>
    <t>ВРУ 2 (освещение)</t>
  </si>
  <si>
    <t>9435,5</t>
  </si>
  <si>
    <t>Отчет по электроэнергии МОП ул. Ялагина дом 13 Б</t>
  </si>
  <si>
    <t>11192098-12</t>
  </si>
  <si>
    <t>10396,2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</si>
</sst>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,_р_._-;\-* #,##0.00,_р_._-;_-* \-??\ _р_._-;_-@_-"/>
    <numFmt numFmtId="166" formatCode="@"/>
    <numFmt numFmtId="167" formatCode="_-* #,##0,_р_._-;\-* #,##0,_р_._-;_-* \-??\ _р_._-;_-@_-"/>
    <numFmt numFmtId="168" formatCode="DD/MM/YYYY"/>
    <numFmt numFmtId="169" formatCode="#,##0"/>
    <numFmt numFmtId="170" formatCode="#,##0.00"/>
    <numFmt numFmtId="171" formatCode="#,##0.0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2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3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2" xfId="1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7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8" fillId="0" borderId="0" xfId="1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4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9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6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8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5" fillId="0" borderId="1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8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13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5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7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5" fillId="0" borderId="2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0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5" fillId="0" borderId="2" xfId="1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9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5"/>
  <sheetViews>
    <sheetView windowProtection="false" showFormulas="false" showGridLines="true" showRowColHeaders="true" showZeros="true" rightToLeft="false" tabSelected="false" showOutlineSymbols="true" defaultGridColor="true" view="normal" topLeftCell="A32" colorId="64" zoomScale="100" zoomScaleNormal="100" zoomScalePageLayoutView="100" workbookViewId="0">
      <selection pane="topLeft" activeCell="B48" activeCellId="0" sqref="B48"/>
    </sheetView>
  </sheetViews>
  <sheetFormatPr defaultRowHeight="15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4" width="13.1377551020408"/>
    <col collapsed="false" hidden="false" max="8" min="8" style="4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5" hidden="false" customHeight="false" outlineLevel="0" collapsed="false">
      <c r="A2" s="10" t="s">
        <v>0</v>
      </c>
      <c r="B2" s="10"/>
      <c r="C2" s="10"/>
      <c r="D2" s="10"/>
      <c r="E2" s="10"/>
      <c r="F2" s="10"/>
      <c r="G2" s="10"/>
      <c r="H2" s="10"/>
      <c r="I2" s="0"/>
    </row>
    <row r="3" customFormat="false" ht="15.75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.7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1.5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41931</v>
      </c>
      <c r="G7" s="16" t="n">
        <v>41961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28.35" hidden="false" customHeight="false" outlineLevel="0" collapsed="false">
      <c r="A9" s="18" t="s">
        <v>9</v>
      </c>
      <c r="B9" s="19" t="n">
        <v>9911319</v>
      </c>
      <c r="C9" s="20" t="s">
        <v>10</v>
      </c>
      <c r="D9" s="21" t="s">
        <v>11</v>
      </c>
      <c r="E9" s="22" t="n">
        <v>30</v>
      </c>
      <c r="F9" s="23" t="n">
        <f aca="false">F11+F10</f>
        <v>1945</v>
      </c>
      <c r="G9" s="23" t="n">
        <f aca="false">G11+G10</f>
        <v>2043</v>
      </c>
      <c r="H9" s="23" t="n">
        <f aca="false">(G9-F9)*E9</f>
        <v>2940</v>
      </c>
      <c r="I9" s="0"/>
    </row>
    <row r="10" customFormat="false" ht="28.35" hidden="false" customHeight="false" outlineLevel="0" collapsed="false">
      <c r="A10" s="24" t="s">
        <v>9</v>
      </c>
      <c r="B10" s="25" t="n">
        <v>9911319</v>
      </c>
      <c r="C10" s="26" t="s">
        <v>12</v>
      </c>
      <c r="D10" s="21" t="s">
        <v>11</v>
      </c>
      <c r="E10" s="22" t="n">
        <v>30</v>
      </c>
      <c r="F10" s="27" t="n">
        <v>1415</v>
      </c>
      <c r="G10" s="27" t="n">
        <v>1485</v>
      </c>
      <c r="H10" s="28" t="n">
        <f aca="false">(G10-F10)*E10</f>
        <v>2100</v>
      </c>
      <c r="I10" s="0"/>
    </row>
    <row r="11" customFormat="false" ht="28.35" hidden="false" customHeight="false" outlineLevel="0" collapsed="false">
      <c r="A11" s="24" t="s">
        <v>9</v>
      </c>
      <c r="B11" s="25" t="n">
        <v>9911319</v>
      </c>
      <c r="C11" s="26" t="s">
        <v>13</v>
      </c>
      <c r="D11" s="21" t="s">
        <v>11</v>
      </c>
      <c r="E11" s="22" t="n">
        <v>30</v>
      </c>
      <c r="F11" s="27" t="n">
        <v>530</v>
      </c>
      <c r="G11" s="27" t="n">
        <v>558</v>
      </c>
      <c r="H11" s="28" t="n">
        <f aca="false">(G11-F11)*E11</f>
        <v>840</v>
      </c>
      <c r="I11" s="0"/>
    </row>
    <row r="12" customFormat="false" ht="28.35" hidden="false" customHeight="false" outlineLevel="0" collapsed="false">
      <c r="A12" s="18" t="s">
        <v>14</v>
      </c>
      <c r="B12" s="13" t="n">
        <v>8230963</v>
      </c>
      <c r="C12" s="20" t="s">
        <v>10</v>
      </c>
      <c r="D12" s="21"/>
      <c r="E12" s="22" t="n">
        <v>1</v>
      </c>
      <c r="F12" s="23" t="n">
        <f aca="false">F13+F14</f>
        <v>57100</v>
      </c>
      <c r="G12" s="23" t="n">
        <f aca="false">G13+G14</f>
        <v>58457</v>
      </c>
      <c r="H12" s="29" t="n">
        <f aca="false">(G12-F12)*E12</f>
        <v>1357</v>
      </c>
      <c r="I12" s="0"/>
    </row>
    <row r="13" customFormat="false" ht="28.35" hidden="false" customHeight="false" outlineLevel="0" collapsed="false">
      <c r="A13" s="24" t="s">
        <v>14</v>
      </c>
      <c r="B13" s="30" t="n">
        <v>8230963</v>
      </c>
      <c r="C13" s="26" t="s">
        <v>12</v>
      </c>
      <c r="D13" s="31"/>
      <c r="E13" s="32" t="n">
        <v>1</v>
      </c>
      <c r="F13" s="27" t="n">
        <v>37447</v>
      </c>
      <c r="G13" s="27" t="n">
        <v>38334</v>
      </c>
      <c r="H13" s="28" t="n">
        <f aca="false">(G13-F13)*E13</f>
        <v>887</v>
      </c>
      <c r="I13" s="0"/>
    </row>
    <row r="14" customFormat="false" ht="28.35" hidden="false" customHeight="false" outlineLevel="0" collapsed="false">
      <c r="A14" s="24" t="s">
        <v>14</v>
      </c>
      <c r="B14" s="30" t="n">
        <v>8230963</v>
      </c>
      <c r="C14" s="26" t="s">
        <v>13</v>
      </c>
      <c r="D14" s="31"/>
      <c r="E14" s="32" t="n">
        <v>1</v>
      </c>
      <c r="F14" s="27" t="n">
        <v>19653</v>
      </c>
      <c r="G14" s="27" t="n">
        <v>20123</v>
      </c>
      <c r="H14" s="28" t="n">
        <f aca="false">(G14-F14)*E14</f>
        <v>470</v>
      </c>
      <c r="I14" s="0"/>
    </row>
    <row r="15" customFormat="false" ht="28.35" hidden="false" customHeight="false" outlineLevel="0" collapsed="false">
      <c r="A15" s="18" t="s">
        <v>15</v>
      </c>
      <c r="B15" s="19" t="n">
        <v>9335782</v>
      </c>
      <c r="C15" s="20" t="s">
        <v>10</v>
      </c>
      <c r="D15" s="21" t="s">
        <v>11</v>
      </c>
      <c r="E15" s="22" t="n">
        <v>30</v>
      </c>
      <c r="F15" s="23" t="n">
        <f aca="false">F16+F17</f>
        <v>3248</v>
      </c>
      <c r="G15" s="23" t="n">
        <f aca="false">G16+G17</f>
        <v>3411</v>
      </c>
      <c r="H15" s="29" t="n">
        <f aca="false">(G15-F15)*E15</f>
        <v>4890</v>
      </c>
      <c r="I15" s="0"/>
    </row>
    <row r="16" customFormat="false" ht="28.35" hidden="false" customHeight="false" outlineLevel="0" collapsed="false">
      <c r="A16" s="24" t="s">
        <v>15</v>
      </c>
      <c r="B16" s="25" t="n">
        <v>9335782</v>
      </c>
      <c r="C16" s="26" t="s">
        <v>12</v>
      </c>
      <c r="D16" s="21" t="s">
        <v>11</v>
      </c>
      <c r="E16" s="22" t="n">
        <v>30</v>
      </c>
      <c r="F16" s="27" t="n">
        <v>2357</v>
      </c>
      <c r="G16" s="27" t="n">
        <v>2476</v>
      </c>
      <c r="H16" s="28" t="n">
        <f aca="false">(G16-F16)*E16</f>
        <v>3570</v>
      </c>
      <c r="I16" s="0"/>
    </row>
    <row r="17" customFormat="false" ht="28.35" hidden="false" customHeight="false" outlineLevel="0" collapsed="false">
      <c r="A17" s="24" t="s">
        <v>15</v>
      </c>
      <c r="B17" s="25" t="n">
        <v>9335782</v>
      </c>
      <c r="C17" s="26" t="s">
        <v>13</v>
      </c>
      <c r="D17" s="21" t="s">
        <v>11</v>
      </c>
      <c r="E17" s="22" t="n">
        <v>30</v>
      </c>
      <c r="F17" s="27" t="n">
        <v>891</v>
      </c>
      <c r="G17" s="27" t="n">
        <v>935</v>
      </c>
      <c r="H17" s="28" t="n">
        <f aca="false">(G17-F17)*E17</f>
        <v>1320</v>
      </c>
      <c r="I17" s="0"/>
    </row>
    <row r="18" customFormat="false" ht="28.35" hidden="false" customHeight="false" outlineLevel="0" collapsed="false">
      <c r="A18" s="18" t="s">
        <v>16</v>
      </c>
      <c r="B18" s="19" t="n">
        <v>8233542</v>
      </c>
      <c r="C18" s="20" t="s">
        <v>10</v>
      </c>
      <c r="D18" s="21"/>
      <c r="E18" s="22" t="n">
        <v>1</v>
      </c>
      <c r="F18" s="23" t="n">
        <f aca="false">F19+F20</f>
        <v>98741</v>
      </c>
      <c r="G18" s="23" t="n">
        <f aca="false">G19+G20</f>
        <v>100847</v>
      </c>
      <c r="H18" s="29" t="n">
        <f aca="false">(G18-F18)*E18</f>
        <v>2106</v>
      </c>
      <c r="I18" s="0"/>
    </row>
    <row r="19" customFormat="false" ht="28.35" hidden="false" customHeight="false" outlineLevel="0" collapsed="false">
      <c r="A19" s="24" t="s">
        <v>16</v>
      </c>
      <c r="B19" s="25" t="n">
        <v>8233542</v>
      </c>
      <c r="C19" s="26" t="s">
        <v>12</v>
      </c>
      <c r="D19" s="31"/>
      <c r="E19" s="32" t="n">
        <v>1</v>
      </c>
      <c r="F19" s="27" t="n">
        <v>64900</v>
      </c>
      <c r="G19" s="27" t="n">
        <v>66279</v>
      </c>
      <c r="H19" s="28" t="n">
        <f aca="false">(G19-F19)*E19</f>
        <v>1379</v>
      </c>
      <c r="I19" s="0"/>
    </row>
    <row r="20" customFormat="false" ht="28.35" hidden="false" customHeight="false" outlineLevel="0" collapsed="false">
      <c r="A20" s="24" t="s">
        <v>16</v>
      </c>
      <c r="B20" s="25" t="n">
        <v>8233542</v>
      </c>
      <c r="C20" s="26" t="s">
        <v>13</v>
      </c>
      <c r="D20" s="31"/>
      <c r="E20" s="32" t="n">
        <v>1</v>
      </c>
      <c r="F20" s="27" t="n">
        <v>33841</v>
      </c>
      <c r="G20" s="27" t="n">
        <v>34568</v>
      </c>
      <c r="H20" s="28" t="n">
        <f aca="false">(G20-F20)*E20</f>
        <v>727</v>
      </c>
      <c r="I20" s="0"/>
    </row>
    <row r="21" customFormat="false" ht="28.35" hidden="false" customHeight="false" outlineLevel="0" collapsed="false">
      <c r="A21" s="18" t="s">
        <v>17</v>
      </c>
      <c r="B21" s="19" t="n">
        <v>9335776</v>
      </c>
      <c r="C21" s="20" t="s">
        <v>10</v>
      </c>
      <c r="D21" s="21" t="s">
        <v>11</v>
      </c>
      <c r="E21" s="22" t="n">
        <v>30</v>
      </c>
      <c r="F21" s="33" t="n">
        <f aca="false">F22+F23</f>
        <v>2711</v>
      </c>
      <c r="G21" s="33" t="n">
        <f aca="false">G22+G23</f>
        <v>2844</v>
      </c>
      <c r="H21" s="29" t="n">
        <f aca="false">(G21-F21)*E21</f>
        <v>3990</v>
      </c>
      <c r="I21" s="0"/>
    </row>
    <row r="22" customFormat="false" ht="28.35" hidden="false" customHeight="false" outlineLevel="0" collapsed="false">
      <c r="A22" s="24" t="s">
        <v>17</v>
      </c>
      <c r="B22" s="25" t="n">
        <v>9335776</v>
      </c>
      <c r="C22" s="26" t="s">
        <v>12</v>
      </c>
      <c r="D22" s="21" t="s">
        <v>11</v>
      </c>
      <c r="E22" s="22" t="n">
        <v>30</v>
      </c>
      <c r="F22" s="34" t="n">
        <v>1980</v>
      </c>
      <c r="G22" s="34" t="n">
        <v>2077</v>
      </c>
      <c r="H22" s="28" t="n">
        <f aca="false">(G22-F22)*E22</f>
        <v>2910</v>
      </c>
      <c r="I22" s="0"/>
    </row>
    <row r="23" customFormat="false" ht="28.35" hidden="false" customHeight="false" outlineLevel="0" collapsed="false">
      <c r="A23" s="24" t="s">
        <v>17</v>
      </c>
      <c r="B23" s="25" t="n">
        <v>9335776</v>
      </c>
      <c r="C23" s="26" t="s">
        <v>13</v>
      </c>
      <c r="D23" s="21" t="s">
        <v>11</v>
      </c>
      <c r="E23" s="22" t="n">
        <v>30</v>
      </c>
      <c r="F23" s="34" t="n">
        <v>731</v>
      </c>
      <c r="G23" s="34" t="n">
        <v>767</v>
      </c>
      <c r="H23" s="28" t="n">
        <f aca="false">(G23-F23)*E23</f>
        <v>1080</v>
      </c>
      <c r="I23" s="0"/>
    </row>
    <row r="24" customFormat="false" ht="28.35" hidden="false" customHeight="false" outlineLevel="0" collapsed="false">
      <c r="A24" s="18" t="s">
        <v>18</v>
      </c>
      <c r="B24" s="13" t="n">
        <v>8233521</v>
      </c>
      <c r="C24" s="20" t="s">
        <v>10</v>
      </c>
      <c r="D24" s="22"/>
      <c r="E24" s="22" t="n">
        <v>1</v>
      </c>
      <c r="F24" s="33" t="n">
        <f aca="false">F25+F26</f>
        <v>88494</v>
      </c>
      <c r="G24" s="33" t="n">
        <f aca="false">G25+G26</f>
        <v>90891</v>
      </c>
      <c r="H24" s="29" t="n">
        <f aca="false">(G24-F24)*E24</f>
        <v>2397</v>
      </c>
      <c r="I24" s="0"/>
    </row>
    <row r="25" customFormat="false" ht="28.35" hidden="false" customHeight="false" outlineLevel="0" collapsed="false">
      <c r="A25" s="24" t="s">
        <v>18</v>
      </c>
      <c r="B25" s="30" t="n">
        <v>8233521</v>
      </c>
      <c r="C25" s="26" t="s">
        <v>12</v>
      </c>
      <c r="D25" s="32"/>
      <c r="E25" s="32" t="n">
        <v>1</v>
      </c>
      <c r="F25" s="34" t="n">
        <v>58129</v>
      </c>
      <c r="G25" s="34" t="n">
        <v>59704</v>
      </c>
      <c r="H25" s="28" t="n">
        <f aca="false">(G25-F25)*E25</f>
        <v>1575</v>
      </c>
      <c r="I25" s="0"/>
    </row>
    <row r="26" customFormat="false" ht="28.35" hidden="false" customHeight="false" outlineLevel="0" collapsed="false">
      <c r="A26" s="35" t="s">
        <v>18</v>
      </c>
      <c r="B26" s="36" t="n">
        <v>8233521</v>
      </c>
      <c r="C26" s="37" t="s">
        <v>13</v>
      </c>
      <c r="D26" s="38"/>
      <c r="E26" s="38" t="n">
        <v>1</v>
      </c>
      <c r="F26" s="39" t="n">
        <v>30365</v>
      </c>
      <c r="G26" s="39" t="n">
        <v>31187</v>
      </c>
      <c r="H26" s="40" t="n">
        <f aca="false">(G26-F26)*E26</f>
        <v>822</v>
      </c>
      <c r="I26" s="0"/>
    </row>
    <row r="27" customFormat="false" ht="15" hidden="false" customHeight="false" outlineLevel="0" collapsed="false">
      <c r="A27" s="18" t="s">
        <v>19</v>
      </c>
      <c r="B27" s="13" t="s">
        <v>20</v>
      </c>
      <c r="C27" s="20" t="s">
        <v>10</v>
      </c>
      <c r="D27" s="32"/>
      <c r="E27" s="32" t="n">
        <v>1</v>
      </c>
      <c r="F27" s="33" t="n">
        <f aca="false">F28+F29</f>
        <v>1396</v>
      </c>
      <c r="G27" s="33" t="n">
        <f aca="false">G28+G29</f>
        <v>1899</v>
      </c>
      <c r="H27" s="29" t="n">
        <f aca="false">G27-F27</f>
        <v>503</v>
      </c>
      <c r="I27" s="0"/>
    </row>
    <row r="28" customFormat="false" ht="15" hidden="false" customHeight="false" outlineLevel="0" collapsed="false">
      <c r="A28" s="24" t="s">
        <v>19</v>
      </c>
      <c r="B28" s="30" t="s">
        <v>20</v>
      </c>
      <c r="C28" s="26" t="s">
        <v>12</v>
      </c>
      <c r="D28" s="32"/>
      <c r="E28" s="32" t="n">
        <v>1</v>
      </c>
      <c r="F28" s="34" t="n">
        <v>926</v>
      </c>
      <c r="G28" s="34" t="n">
        <v>1258</v>
      </c>
      <c r="H28" s="28" t="n">
        <f aca="false">G28-F28</f>
        <v>332</v>
      </c>
      <c r="I28" s="0"/>
    </row>
    <row r="29" customFormat="false" ht="15" hidden="false" customHeight="false" outlineLevel="0" collapsed="false">
      <c r="A29" s="24" t="s">
        <v>19</v>
      </c>
      <c r="B29" s="30" t="s">
        <v>20</v>
      </c>
      <c r="C29" s="37" t="s">
        <v>13</v>
      </c>
      <c r="D29" s="32"/>
      <c r="E29" s="32" t="n">
        <v>1</v>
      </c>
      <c r="F29" s="34" t="n">
        <v>470</v>
      </c>
      <c r="G29" s="34" t="n">
        <v>641</v>
      </c>
      <c r="H29" s="28" t="n">
        <f aca="false">G29-F29</f>
        <v>171</v>
      </c>
      <c r="I29" s="0"/>
    </row>
    <row r="30" customFormat="false" ht="15" hidden="false" customHeight="false" outlineLevel="0" collapsed="false">
      <c r="A30" s="18" t="s">
        <v>21</v>
      </c>
      <c r="B30" s="30" t="s">
        <v>22</v>
      </c>
      <c r="C30" s="20" t="s">
        <v>10</v>
      </c>
      <c r="D30" s="32"/>
      <c r="E30" s="38" t="n">
        <v>1</v>
      </c>
      <c r="F30" s="33" t="n">
        <f aca="false">F31+F32</f>
        <v>712</v>
      </c>
      <c r="G30" s="33" t="n">
        <f aca="false">G31+G32</f>
        <v>873</v>
      </c>
      <c r="H30" s="29" t="n">
        <f aca="false">G30-F30</f>
        <v>161</v>
      </c>
      <c r="I30" s="0"/>
    </row>
    <row r="31" customFormat="false" ht="15" hidden="false" customHeight="false" outlineLevel="0" collapsed="false">
      <c r="A31" s="24" t="s">
        <v>21</v>
      </c>
      <c r="B31" s="30" t="s">
        <v>22</v>
      </c>
      <c r="C31" s="26" t="s">
        <v>12</v>
      </c>
      <c r="D31" s="32"/>
      <c r="E31" s="32" t="n">
        <v>1</v>
      </c>
      <c r="F31" s="34" t="n">
        <v>470</v>
      </c>
      <c r="G31" s="34" t="n">
        <v>578</v>
      </c>
      <c r="H31" s="28" t="n">
        <f aca="false">G31-F31</f>
        <v>108</v>
      </c>
      <c r="I31" s="0"/>
    </row>
    <row r="32" customFormat="false" ht="15" hidden="false" customHeight="false" outlineLevel="0" collapsed="false">
      <c r="A32" s="24" t="s">
        <v>21</v>
      </c>
      <c r="B32" s="30" t="s">
        <v>22</v>
      </c>
      <c r="C32" s="37" t="s">
        <v>13</v>
      </c>
      <c r="D32" s="32"/>
      <c r="E32" s="32" t="n">
        <v>1</v>
      </c>
      <c r="F32" s="34" t="n">
        <v>242</v>
      </c>
      <c r="G32" s="34" t="n">
        <v>295</v>
      </c>
      <c r="H32" s="28" t="n">
        <f aca="false">G32-F32</f>
        <v>53</v>
      </c>
      <c r="I32" s="0"/>
    </row>
    <row r="33" customFormat="false" ht="15" hidden="false" customHeight="false" outlineLevel="0" collapsed="false">
      <c r="A33" s="18" t="s">
        <v>23</v>
      </c>
      <c r="B33" s="13" t="s">
        <v>24</v>
      </c>
      <c r="C33" s="20" t="s">
        <v>10</v>
      </c>
      <c r="D33" s="32"/>
      <c r="E33" s="32" t="n">
        <v>1</v>
      </c>
      <c r="F33" s="33" t="n">
        <f aca="false">F34+F35</f>
        <v>4444</v>
      </c>
      <c r="G33" s="33" t="n">
        <f aca="false">G34+G35</f>
        <v>5729</v>
      </c>
      <c r="H33" s="29" t="n">
        <f aca="false">G33-F33</f>
        <v>1285</v>
      </c>
      <c r="I33" s="0"/>
    </row>
    <row r="34" customFormat="false" ht="15" hidden="false" customHeight="false" outlineLevel="0" collapsed="false">
      <c r="A34" s="24" t="s">
        <v>23</v>
      </c>
      <c r="B34" s="30" t="s">
        <v>24</v>
      </c>
      <c r="C34" s="26" t="s">
        <v>12</v>
      </c>
      <c r="D34" s="32"/>
      <c r="E34" s="38" t="n">
        <v>1</v>
      </c>
      <c r="F34" s="34" t="n">
        <v>2954</v>
      </c>
      <c r="G34" s="34" t="n">
        <v>3812</v>
      </c>
      <c r="H34" s="28" t="n">
        <f aca="false">G34-F34</f>
        <v>858</v>
      </c>
      <c r="I34" s="0"/>
    </row>
    <row r="35" customFormat="false" ht="15" hidden="false" customHeight="false" outlineLevel="0" collapsed="false">
      <c r="A35" s="24" t="s">
        <v>23</v>
      </c>
      <c r="B35" s="30" t="s">
        <v>24</v>
      </c>
      <c r="C35" s="37" t="s">
        <v>13</v>
      </c>
      <c r="D35" s="32"/>
      <c r="E35" s="32" t="n">
        <v>1</v>
      </c>
      <c r="F35" s="34" t="n">
        <v>1490</v>
      </c>
      <c r="G35" s="34" t="n">
        <v>1917</v>
      </c>
      <c r="H35" s="28" t="n">
        <f aca="false">G35-F35</f>
        <v>427</v>
      </c>
      <c r="I35" s="0"/>
    </row>
    <row r="36" customFormat="false" ht="15" hidden="false" customHeight="false" outlineLevel="0" collapsed="false">
      <c r="A36" s="18" t="s">
        <v>25</v>
      </c>
      <c r="B36" s="30" t="s">
        <v>26</v>
      </c>
      <c r="C36" s="20" t="s">
        <v>10</v>
      </c>
      <c r="D36" s="32"/>
      <c r="E36" s="32" t="n">
        <v>1</v>
      </c>
      <c r="F36" s="33" t="n">
        <f aca="false">F37+F38</f>
        <v>802</v>
      </c>
      <c r="G36" s="33" t="n">
        <f aca="false">G37+G38</f>
        <v>996</v>
      </c>
      <c r="H36" s="29" t="n">
        <f aca="false">G36-F36</f>
        <v>194</v>
      </c>
      <c r="I36" s="0"/>
    </row>
    <row r="37" customFormat="false" ht="15" hidden="false" customHeight="false" outlineLevel="0" collapsed="false">
      <c r="A37" s="24" t="s">
        <v>25</v>
      </c>
      <c r="B37" s="30" t="s">
        <v>26</v>
      </c>
      <c r="C37" s="26" t="s">
        <v>12</v>
      </c>
      <c r="D37" s="32"/>
      <c r="E37" s="32" t="n">
        <v>1</v>
      </c>
      <c r="F37" s="34" t="n">
        <v>532</v>
      </c>
      <c r="G37" s="34" t="n">
        <v>663</v>
      </c>
      <c r="H37" s="28" t="n">
        <f aca="false">G37-F37</f>
        <v>131</v>
      </c>
      <c r="I37" s="0"/>
    </row>
    <row r="38" customFormat="false" ht="15" hidden="false" customHeight="false" outlineLevel="0" collapsed="false">
      <c r="A38" s="24" t="s">
        <v>25</v>
      </c>
      <c r="B38" s="30" t="s">
        <v>26</v>
      </c>
      <c r="C38" s="37" t="s">
        <v>13</v>
      </c>
      <c r="D38" s="32"/>
      <c r="E38" s="38" t="n">
        <v>1</v>
      </c>
      <c r="F38" s="34" t="n">
        <v>270</v>
      </c>
      <c r="G38" s="34" t="n">
        <v>333</v>
      </c>
      <c r="H38" s="28" t="n">
        <f aca="false">G38-F38</f>
        <v>63</v>
      </c>
      <c r="I38" s="0"/>
    </row>
    <row r="39" customFormat="false" ht="15" hidden="false" customHeight="false" outlineLevel="0" collapsed="false">
      <c r="A39" s="18" t="s">
        <v>27</v>
      </c>
      <c r="B39" s="30" t="s">
        <v>28</v>
      </c>
      <c r="C39" s="20" t="s">
        <v>10</v>
      </c>
      <c r="D39" s="32"/>
      <c r="E39" s="32" t="n">
        <v>1</v>
      </c>
      <c r="F39" s="33" t="n">
        <f aca="false">F40+F41</f>
        <v>3844</v>
      </c>
      <c r="G39" s="33" t="n">
        <f aca="false">G40+G41</f>
        <v>5166</v>
      </c>
      <c r="H39" s="29" t="n">
        <f aca="false">G39-F39</f>
        <v>1322</v>
      </c>
      <c r="I39" s="0"/>
    </row>
    <row r="40" customFormat="false" ht="15" hidden="false" customHeight="false" outlineLevel="0" collapsed="false">
      <c r="A40" s="24" t="s">
        <v>27</v>
      </c>
      <c r="B40" s="30" t="s">
        <v>28</v>
      </c>
      <c r="C40" s="26" t="s">
        <v>12</v>
      </c>
      <c r="D40" s="32"/>
      <c r="E40" s="32" t="n">
        <v>1</v>
      </c>
      <c r="F40" s="34" t="n">
        <v>2560</v>
      </c>
      <c r="G40" s="34" t="n">
        <v>3442</v>
      </c>
      <c r="H40" s="28" t="n">
        <f aca="false">G40-F40</f>
        <v>882</v>
      </c>
      <c r="I40" s="0"/>
    </row>
    <row r="41" customFormat="false" ht="15" hidden="false" customHeight="false" outlineLevel="0" collapsed="false">
      <c r="A41" s="24" t="s">
        <v>27</v>
      </c>
      <c r="B41" s="30" t="s">
        <v>28</v>
      </c>
      <c r="C41" s="37" t="s">
        <v>13</v>
      </c>
      <c r="D41" s="32"/>
      <c r="E41" s="32" t="n">
        <v>1</v>
      </c>
      <c r="F41" s="34" t="n">
        <v>1284</v>
      </c>
      <c r="G41" s="34" t="n">
        <v>1724</v>
      </c>
      <c r="H41" s="28" t="n">
        <f aca="false">G41-F41</f>
        <v>440</v>
      </c>
      <c r="I41" s="0"/>
    </row>
    <row r="42" customFormat="false" ht="15" hidden="false" customHeight="false" outlineLevel="0" collapsed="false">
      <c r="A42" s="18" t="s">
        <v>29</v>
      </c>
      <c r="B42" s="30" t="s">
        <v>30</v>
      </c>
      <c r="C42" s="20" t="s">
        <v>10</v>
      </c>
      <c r="D42" s="32"/>
      <c r="E42" s="38" t="n">
        <v>1</v>
      </c>
      <c r="F42" s="33" t="n">
        <f aca="false">F43+F44</f>
        <v>684</v>
      </c>
      <c r="G42" s="33" t="n">
        <f aca="false">G43+G44</f>
        <v>971</v>
      </c>
      <c r="H42" s="29" t="n">
        <f aca="false">G42-F42</f>
        <v>287</v>
      </c>
      <c r="I42" s="0"/>
    </row>
    <row r="43" customFormat="false" ht="15" hidden="false" customHeight="false" outlineLevel="0" collapsed="false">
      <c r="A43" s="24" t="s">
        <v>29</v>
      </c>
      <c r="B43" s="30" t="s">
        <v>30</v>
      </c>
      <c r="C43" s="26" t="s">
        <v>12</v>
      </c>
      <c r="D43" s="32"/>
      <c r="E43" s="32" t="n">
        <v>1</v>
      </c>
      <c r="F43" s="34" t="n">
        <v>459</v>
      </c>
      <c r="G43" s="34" t="n">
        <v>646</v>
      </c>
      <c r="H43" s="28" t="n">
        <f aca="false">G43-F43</f>
        <v>187</v>
      </c>
      <c r="I43" s="0"/>
    </row>
    <row r="44" customFormat="false" ht="15" hidden="false" customHeight="false" outlineLevel="0" collapsed="false">
      <c r="A44" s="41" t="s">
        <v>29</v>
      </c>
      <c r="B44" s="30" t="s">
        <v>30</v>
      </c>
      <c r="C44" s="37" t="s">
        <v>13</v>
      </c>
      <c r="D44" s="32"/>
      <c r="E44" s="32" t="n">
        <v>1</v>
      </c>
      <c r="F44" s="34" t="n">
        <v>225</v>
      </c>
      <c r="G44" s="34" t="n">
        <v>325</v>
      </c>
      <c r="H44" s="28" t="n">
        <f aca="false">G44-F44</f>
        <v>100</v>
      </c>
      <c r="I44" s="0"/>
    </row>
    <row r="45" customFormat="false" ht="31.5" hidden="false" customHeight="false" outlineLevel="0" collapsed="false">
      <c r="A45" s="42" t="s">
        <v>31</v>
      </c>
      <c r="B45" s="43"/>
      <c r="C45" s="26"/>
      <c r="D45" s="44"/>
      <c r="E45" s="44"/>
      <c r="F45" s="45"/>
      <c r="G45" s="45"/>
      <c r="H45" s="46" t="n">
        <f aca="false">H9+H12+H15+H18+H21+H24+H27+H30+H33+H36+H39+H42</f>
        <v>21432</v>
      </c>
      <c r="I45" s="0"/>
    </row>
    <row r="46" customFormat="false" ht="15.75" hidden="false" customHeight="false" outlineLevel="0" collapsed="false">
      <c r="A46" s="47" t="s">
        <v>32</v>
      </c>
      <c r="B46" s="48"/>
      <c r="C46" s="49"/>
      <c r="D46" s="50"/>
      <c r="E46" s="50"/>
      <c r="F46" s="51"/>
      <c r="G46" s="51"/>
      <c r="H46" s="52" t="n">
        <f aca="false">H10+H13+H16+H19+H22+H25+H28+H31+H34+H37+H40+H43</f>
        <v>14919</v>
      </c>
      <c r="I46" s="53"/>
    </row>
    <row r="47" customFormat="false" ht="15.75" hidden="false" customHeight="false" outlineLevel="0" collapsed="false">
      <c r="A47" s="54" t="s">
        <v>33</v>
      </c>
      <c r="B47" s="55"/>
      <c r="C47" s="56"/>
      <c r="D47" s="57"/>
      <c r="E47" s="57"/>
      <c r="F47" s="58"/>
      <c r="G47" s="58"/>
      <c r="H47" s="59" t="n">
        <f aca="false">H11+H14+H17+H20+H23+H26+H29+H32+H35+H38+H41+H44</f>
        <v>6513</v>
      </c>
    </row>
    <row r="48" customFormat="false" ht="15.75" hidden="false" customHeight="false" outlineLevel="0" collapsed="false">
      <c r="A48" s="54" t="s">
        <v>34</v>
      </c>
      <c r="B48" s="60" t="n">
        <v>3.35</v>
      </c>
      <c r="C48" s="56" t="s">
        <v>35</v>
      </c>
      <c r="D48" s="57"/>
      <c r="E48" s="57"/>
      <c r="F48" s="58"/>
      <c r="G48" s="58"/>
      <c r="H48" s="61" t="n">
        <f aca="false">H46*B48</f>
        <v>49978.65</v>
      </c>
    </row>
    <row r="49" customFormat="false" ht="15.75" hidden="false" customHeight="false" outlineLevel="0" collapsed="false">
      <c r="A49" s="54" t="s">
        <v>36</v>
      </c>
      <c r="B49" s="60" t="n">
        <v>1.14</v>
      </c>
      <c r="C49" s="56" t="s">
        <v>35</v>
      </c>
      <c r="D49" s="57"/>
      <c r="E49" s="57"/>
      <c r="F49" s="58"/>
      <c r="G49" s="58"/>
      <c r="H49" s="61" t="n">
        <f aca="false">H47*B49</f>
        <v>7424.82</v>
      </c>
    </row>
    <row r="50" customFormat="false" ht="15.75" hidden="false" customHeight="false" outlineLevel="0" collapsed="false">
      <c r="A50" s="54" t="s">
        <v>37</v>
      </c>
      <c r="B50" s="55"/>
      <c r="C50" s="56"/>
      <c r="D50" s="57"/>
      <c r="E50" s="57"/>
      <c r="F50" s="58"/>
      <c r="G50" s="58"/>
      <c r="H50" s="61" t="n">
        <f aca="false">H48+H49</f>
        <v>57403.47</v>
      </c>
    </row>
    <row r="51" customFormat="false" ht="31.5" hidden="false" customHeight="false" outlineLevel="0" collapsed="false">
      <c r="A51" s="54" t="s">
        <v>38</v>
      </c>
      <c r="B51" s="55" t="s">
        <v>39</v>
      </c>
      <c r="C51" s="56" t="s">
        <v>40</v>
      </c>
      <c r="D51" s="57"/>
      <c r="E51" s="57"/>
      <c r="F51" s="58"/>
      <c r="G51" s="58"/>
      <c r="H51" s="61" t="n">
        <f aca="false">H50/B51</f>
        <v>2.27115428593133</v>
      </c>
    </row>
    <row r="52" customFormat="false" ht="31.5" hidden="false" customHeight="false" outlineLevel="0" collapsed="false">
      <c r="A52" s="54" t="s">
        <v>41</v>
      </c>
      <c r="B52" s="55"/>
      <c r="C52" s="56"/>
      <c r="D52" s="57"/>
      <c r="E52" s="57"/>
      <c r="F52" s="58"/>
      <c r="G52" s="58"/>
      <c r="H52" s="61" t="n">
        <f aca="false">H46/B51</f>
        <v>0.590266595239094</v>
      </c>
    </row>
    <row r="53" customFormat="false" ht="32.25" hidden="false" customHeight="false" outlineLevel="0" collapsed="false">
      <c r="A53" s="62" t="s">
        <v>42</v>
      </c>
      <c r="B53" s="63"/>
      <c r="C53" s="64"/>
      <c r="D53" s="65"/>
      <c r="E53" s="65"/>
      <c r="F53" s="66"/>
      <c r="G53" s="66"/>
      <c r="H53" s="67" t="n">
        <f aca="false">H47/B51</f>
        <v>0.257685256035406</v>
      </c>
    </row>
    <row r="54" customFormat="false" ht="15" hidden="false" customHeight="false" outlineLevel="0" collapsed="false">
      <c r="A54" s="68"/>
      <c r="B54" s="69"/>
      <c r="C54" s="70"/>
      <c r="D54" s="71"/>
      <c r="E54" s="71"/>
      <c r="F54" s="72"/>
      <c r="G54" s="72"/>
      <c r="H54" s="72"/>
    </row>
    <row r="55" customFormat="false" ht="15" hidden="false" customHeight="false" outlineLevel="0" collapsed="false">
      <c r="A55" s="73"/>
      <c r="B55" s="74"/>
      <c r="C55" s="75"/>
      <c r="D55" s="76"/>
      <c r="E55" s="76"/>
      <c r="F55" s="77"/>
      <c r="G55" s="77"/>
      <c r="H55" s="77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windowProtection="false"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B27" activeCellId="0" sqref="B27"/>
    </sheetView>
  </sheetViews>
  <sheetFormatPr defaultRowHeight="15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78" width="13.1377551020408"/>
    <col collapsed="false" hidden="false" max="8" min="8" style="78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6.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5" hidden="false" customHeight="false" outlineLevel="0" collapsed="false">
      <c r="A2" s="10" t="s">
        <v>43</v>
      </c>
      <c r="B2" s="10"/>
      <c r="C2" s="10"/>
      <c r="D2" s="10"/>
      <c r="E2" s="10"/>
      <c r="F2" s="10"/>
      <c r="G2" s="10"/>
      <c r="H2" s="10"/>
      <c r="I2" s="0"/>
    </row>
    <row r="3" customFormat="false" ht="15.75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.7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41931</v>
      </c>
      <c r="G7" s="16" t="n">
        <v>41961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28.35" hidden="false" customHeight="false" outlineLevel="0" collapsed="false">
      <c r="A9" s="18" t="s">
        <v>9</v>
      </c>
      <c r="B9" s="19" t="n">
        <v>9336028</v>
      </c>
      <c r="C9" s="20" t="s">
        <v>10</v>
      </c>
      <c r="D9" s="21" t="s">
        <v>11</v>
      </c>
      <c r="E9" s="22" t="n">
        <v>30</v>
      </c>
      <c r="F9" s="23" t="n">
        <f aca="false">F11+F10</f>
        <v>1684</v>
      </c>
      <c r="G9" s="23" t="n">
        <f aca="false">G11+G10</f>
        <v>1742</v>
      </c>
      <c r="H9" s="23" t="n">
        <f aca="false">(G9-F9)*E9</f>
        <v>1740</v>
      </c>
      <c r="I9" s="0"/>
    </row>
    <row r="10" customFormat="false" ht="28.35" hidden="false" customHeight="false" outlineLevel="0" collapsed="false">
      <c r="A10" s="24" t="s">
        <v>9</v>
      </c>
      <c r="B10" s="25" t="n">
        <v>9336028</v>
      </c>
      <c r="C10" s="26" t="s">
        <v>12</v>
      </c>
      <c r="D10" s="21" t="s">
        <v>11</v>
      </c>
      <c r="E10" s="22" t="n">
        <v>30</v>
      </c>
      <c r="F10" s="27" t="n">
        <v>1167</v>
      </c>
      <c r="G10" s="27" t="n">
        <v>1208</v>
      </c>
      <c r="H10" s="28" t="n">
        <f aca="false">(G10-F10)*E10</f>
        <v>1230</v>
      </c>
      <c r="I10" s="0"/>
    </row>
    <row r="11" customFormat="false" ht="28.35" hidden="false" customHeight="false" outlineLevel="0" collapsed="false">
      <c r="A11" s="24" t="s">
        <v>9</v>
      </c>
      <c r="B11" s="79" t="n">
        <v>9336028</v>
      </c>
      <c r="C11" s="26" t="s">
        <v>13</v>
      </c>
      <c r="D11" s="21" t="s">
        <v>11</v>
      </c>
      <c r="E11" s="22" t="n">
        <v>30</v>
      </c>
      <c r="F11" s="27" t="n">
        <v>517</v>
      </c>
      <c r="G11" s="27" t="n">
        <v>534</v>
      </c>
      <c r="H11" s="28" t="n">
        <f aca="false">(G11-F11)*E11</f>
        <v>510</v>
      </c>
      <c r="I11" s="0"/>
    </row>
    <row r="12" customFormat="false" ht="28.35" hidden="false" customHeight="false" outlineLevel="0" collapsed="false">
      <c r="A12" s="18" t="s">
        <v>44</v>
      </c>
      <c r="B12" s="13" t="n">
        <v>8247432</v>
      </c>
      <c r="C12" s="20" t="s">
        <v>10</v>
      </c>
      <c r="D12" s="21"/>
      <c r="E12" s="22" t="n">
        <v>1</v>
      </c>
      <c r="F12" s="23" t="n">
        <f aca="false">F13+F14</f>
        <v>30731</v>
      </c>
      <c r="G12" s="23" t="n">
        <f aca="false">G13+G14</f>
        <v>31070</v>
      </c>
      <c r="H12" s="29" t="n">
        <f aca="false">(G12-F12)*E12</f>
        <v>339</v>
      </c>
      <c r="I12" s="0"/>
    </row>
    <row r="13" customFormat="false" ht="28.35" hidden="false" customHeight="false" outlineLevel="0" collapsed="false">
      <c r="A13" s="24" t="s">
        <v>44</v>
      </c>
      <c r="B13" s="30" t="n">
        <v>8247432</v>
      </c>
      <c r="C13" s="26" t="s">
        <v>12</v>
      </c>
      <c r="D13" s="31"/>
      <c r="E13" s="32" t="n">
        <v>1</v>
      </c>
      <c r="F13" s="27" t="n">
        <v>20571</v>
      </c>
      <c r="G13" s="27" t="n">
        <v>20871</v>
      </c>
      <c r="H13" s="28" t="n">
        <f aca="false">(G13-F13)*E13</f>
        <v>300</v>
      </c>
      <c r="I13" s="0"/>
    </row>
    <row r="14" customFormat="false" ht="28.35" hidden="false" customHeight="false" outlineLevel="0" collapsed="false">
      <c r="A14" s="24" t="s">
        <v>44</v>
      </c>
      <c r="B14" s="30" t="n">
        <v>8247432</v>
      </c>
      <c r="C14" s="26" t="s">
        <v>13</v>
      </c>
      <c r="D14" s="31"/>
      <c r="E14" s="32" t="n">
        <v>1</v>
      </c>
      <c r="F14" s="27" t="n">
        <v>10160</v>
      </c>
      <c r="G14" s="27" t="n">
        <v>10199</v>
      </c>
      <c r="H14" s="28" t="n">
        <f aca="false">(G14-F14)*E14</f>
        <v>39</v>
      </c>
      <c r="I14" s="0"/>
    </row>
    <row r="15" customFormat="false" ht="15" hidden="false" customHeight="false" outlineLevel="0" collapsed="false">
      <c r="A15" s="18" t="s">
        <v>45</v>
      </c>
      <c r="B15" s="19" t="s">
        <v>46</v>
      </c>
      <c r="C15" s="20" t="s">
        <v>10</v>
      </c>
      <c r="D15" s="21"/>
      <c r="E15" s="22" t="n">
        <v>1</v>
      </c>
      <c r="F15" s="23" t="n">
        <f aca="false">F16+F17</f>
        <v>27100</v>
      </c>
      <c r="G15" s="23" t="n">
        <f aca="false">G16+G17</f>
        <v>28523</v>
      </c>
      <c r="H15" s="29" t="n">
        <f aca="false">(G15-F15)*E15</f>
        <v>1423</v>
      </c>
      <c r="I15" s="0"/>
    </row>
    <row r="16" customFormat="false" ht="15" hidden="false" customHeight="false" outlineLevel="0" collapsed="false">
      <c r="A16" s="24" t="s">
        <v>45</v>
      </c>
      <c r="B16" s="19" t="s">
        <v>46</v>
      </c>
      <c r="C16" s="26" t="s">
        <v>12</v>
      </c>
      <c r="D16" s="31"/>
      <c r="E16" s="32" t="n">
        <v>1</v>
      </c>
      <c r="F16" s="27" t="n">
        <v>18063</v>
      </c>
      <c r="G16" s="27" t="n">
        <v>19011</v>
      </c>
      <c r="H16" s="28" t="n">
        <f aca="false">(G16-F16)*E16</f>
        <v>948</v>
      </c>
      <c r="I16" s="0"/>
    </row>
    <row r="17" customFormat="false" ht="15" hidden="false" customHeight="false" outlineLevel="0" collapsed="false">
      <c r="A17" s="24" t="s">
        <v>45</v>
      </c>
      <c r="B17" s="19" t="s">
        <v>46</v>
      </c>
      <c r="C17" s="26" t="s">
        <v>13</v>
      </c>
      <c r="D17" s="31"/>
      <c r="E17" s="32" t="n">
        <v>1</v>
      </c>
      <c r="F17" s="27" t="n">
        <v>9037</v>
      </c>
      <c r="G17" s="27" t="n">
        <v>9512</v>
      </c>
      <c r="H17" s="28" t="n">
        <f aca="false">(G17-F17)*E17</f>
        <v>475</v>
      </c>
      <c r="I17" s="0"/>
    </row>
    <row r="18" customFormat="false" ht="28.35" hidden="false" customHeight="false" outlineLevel="0" collapsed="false">
      <c r="A18" s="18" t="s">
        <v>15</v>
      </c>
      <c r="B18" s="19" t="n">
        <v>9335588</v>
      </c>
      <c r="C18" s="20" t="s">
        <v>10</v>
      </c>
      <c r="D18" s="21" t="s">
        <v>11</v>
      </c>
      <c r="E18" s="22" t="n">
        <v>30</v>
      </c>
      <c r="F18" s="33" t="n">
        <f aca="false">F19+F20</f>
        <v>1943</v>
      </c>
      <c r="G18" s="33" t="n">
        <f aca="false">G19+G20</f>
        <v>2012</v>
      </c>
      <c r="H18" s="29" t="n">
        <f aca="false">(G18-F18)*E18</f>
        <v>2070</v>
      </c>
      <c r="I18" s="0"/>
    </row>
    <row r="19" customFormat="false" ht="28.35" hidden="false" customHeight="false" outlineLevel="0" collapsed="false">
      <c r="A19" s="24" t="s">
        <v>15</v>
      </c>
      <c r="B19" s="25" t="n">
        <v>9335588</v>
      </c>
      <c r="C19" s="26" t="s">
        <v>12</v>
      </c>
      <c r="D19" s="21" t="s">
        <v>11</v>
      </c>
      <c r="E19" s="22" t="n">
        <v>30</v>
      </c>
      <c r="F19" s="34" t="n">
        <v>1333</v>
      </c>
      <c r="G19" s="34" t="n">
        <v>1381</v>
      </c>
      <c r="H19" s="28" t="n">
        <f aca="false">(G19-F19)*E19</f>
        <v>1440</v>
      </c>
      <c r="I19" s="0"/>
    </row>
    <row r="20" customFormat="false" ht="28.35" hidden="false" customHeight="false" outlineLevel="0" collapsed="false">
      <c r="A20" s="24" t="s">
        <v>15</v>
      </c>
      <c r="B20" s="25" t="n">
        <v>9335588</v>
      </c>
      <c r="C20" s="26" t="s">
        <v>13</v>
      </c>
      <c r="D20" s="21" t="s">
        <v>11</v>
      </c>
      <c r="E20" s="22" t="n">
        <v>30</v>
      </c>
      <c r="F20" s="34" t="n">
        <v>610</v>
      </c>
      <c r="G20" s="34" t="n">
        <v>631</v>
      </c>
      <c r="H20" s="28" t="n">
        <f aca="false">(G20-F20)*E20</f>
        <v>630</v>
      </c>
      <c r="I20" s="0"/>
    </row>
    <row r="21" customFormat="false" ht="28.35" hidden="false" customHeight="false" outlineLevel="0" collapsed="false">
      <c r="A21" s="18" t="s">
        <v>47</v>
      </c>
      <c r="B21" s="13" t="n">
        <v>8231350</v>
      </c>
      <c r="C21" s="20" t="s">
        <v>10</v>
      </c>
      <c r="D21" s="22"/>
      <c r="E21" s="22" t="n">
        <v>1</v>
      </c>
      <c r="F21" s="33" t="n">
        <f aca="false">F22+F23</f>
        <v>37035</v>
      </c>
      <c r="G21" s="33" t="n">
        <f aca="false">G22+G23</f>
        <v>37326</v>
      </c>
      <c r="H21" s="29" t="n">
        <f aca="false">(G21-F21)*E21</f>
        <v>291</v>
      </c>
      <c r="I21" s="0"/>
    </row>
    <row r="22" customFormat="false" ht="28.35" hidden="false" customHeight="false" outlineLevel="0" collapsed="false">
      <c r="A22" s="24" t="s">
        <v>47</v>
      </c>
      <c r="B22" s="30" t="n">
        <v>8231350</v>
      </c>
      <c r="C22" s="26" t="s">
        <v>12</v>
      </c>
      <c r="D22" s="32"/>
      <c r="E22" s="32" t="n">
        <v>1</v>
      </c>
      <c r="F22" s="34" t="n">
        <v>24724</v>
      </c>
      <c r="G22" s="34" t="n">
        <v>24970</v>
      </c>
      <c r="H22" s="28" t="n">
        <f aca="false">(G22-F22)*E22</f>
        <v>246</v>
      </c>
      <c r="I22" s="0"/>
    </row>
    <row r="23" customFormat="false" ht="28.35" hidden="false" customHeight="false" outlineLevel="0" collapsed="false">
      <c r="A23" s="35" t="s">
        <v>47</v>
      </c>
      <c r="B23" s="36" t="n">
        <v>8231350</v>
      </c>
      <c r="C23" s="37" t="s">
        <v>13</v>
      </c>
      <c r="D23" s="38"/>
      <c r="E23" s="38" t="n">
        <v>1</v>
      </c>
      <c r="F23" s="39" t="n">
        <v>12311</v>
      </c>
      <c r="G23" s="39" t="n">
        <v>12356</v>
      </c>
      <c r="H23" s="40" t="n">
        <f aca="false">(G23-F23)*E23</f>
        <v>45</v>
      </c>
      <c r="I23" s="0"/>
    </row>
    <row r="24" customFormat="false" ht="28.35" hidden="false" customHeight="false" outlineLevel="0" collapsed="false">
      <c r="A24" s="80" t="s">
        <v>31</v>
      </c>
      <c r="B24" s="81"/>
      <c r="C24" s="82"/>
      <c r="D24" s="83"/>
      <c r="E24" s="83"/>
      <c r="F24" s="84"/>
      <c r="G24" s="85"/>
      <c r="H24" s="86" t="n">
        <f aca="false">H9+H12+H15+H18+H21</f>
        <v>5863</v>
      </c>
      <c r="I24" s="0"/>
    </row>
    <row r="25" customFormat="false" ht="15" hidden="false" customHeight="false" outlineLevel="0" collapsed="false">
      <c r="A25" s="47" t="s">
        <v>32</v>
      </c>
      <c r="B25" s="48"/>
      <c r="C25" s="49"/>
      <c r="D25" s="50"/>
      <c r="E25" s="50"/>
      <c r="F25" s="51"/>
      <c r="G25" s="87"/>
      <c r="H25" s="88" t="n">
        <f aca="false">H10+H13+H16+H19+H22</f>
        <v>4164</v>
      </c>
      <c r="I25" s="53"/>
    </row>
    <row r="26" customFormat="false" ht="15" hidden="false" customHeight="false" outlineLevel="0" collapsed="false">
      <c r="A26" s="54" t="s">
        <v>33</v>
      </c>
      <c r="B26" s="55"/>
      <c r="C26" s="56"/>
      <c r="D26" s="57"/>
      <c r="E26" s="57"/>
      <c r="F26" s="58"/>
      <c r="G26" s="33"/>
      <c r="H26" s="89" t="n">
        <f aca="false">H11+H14+H17+H20+H23</f>
        <v>1699</v>
      </c>
    </row>
    <row r="27" customFormat="false" ht="15" hidden="false" customHeight="false" outlineLevel="0" collapsed="false">
      <c r="A27" s="54" t="s">
        <v>34</v>
      </c>
      <c r="B27" s="60" t="n">
        <v>3.35</v>
      </c>
      <c r="C27" s="56" t="s">
        <v>35</v>
      </c>
      <c r="D27" s="57"/>
      <c r="E27" s="57"/>
      <c r="F27" s="90"/>
      <c r="G27" s="91"/>
      <c r="H27" s="92" t="n">
        <f aca="false">H25*B27</f>
        <v>13949.4</v>
      </c>
    </row>
    <row r="28" customFormat="false" ht="15" hidden="false" customHeight="false" outlineLevel="0" collapsed="false">
      <c r="A28" s="54" t="s">
        <v>36</v>
      </c>
      <c r="B28" s="60" t="n">
        <v>1.14</v>
      </c>
      <c r="C28" s="56" t="s">
        <v>35</v>
      </c>
      <c r="D28" s="57"/>
      <c r="E28" s="57"/>
      <c r="F28" s="90"/>
      <c r="G28" s="91"/>
      <c r="H28" s="92" t="n">
        <f aca="false">H26*B28</f>
        <v>1936.86</v>
      </c>
    </row>
    <row r="29" customFormat="false" ht="15" hidden="false" customHeight="false" outlineLevel="0" collapsed="false">
      <c r="A29" s="54" t="s">
        <v>37</v>
      </c>
      <c r="B29" s="55"/>
      <c r="C29" s="56"/>
      <c r="D29" s="57"/>
      <c r="E29" s="57"/>
      <c r="F29" s="90"/>
      <c r="G29" s="91"/>
      <c r="H29" s="92" t="n">
        <f aca="false">H27+H28</f>
        <v>15886.26</v>
      </c>
    </row>
    <row r="30" customFormat="false" ht="28.35" hidden="false" customHeight="false" outlineLevel="0" collapsed="false">
      <c r="A30" s="54" t="s">
        <v>38</v>
      </c>
      <c r="B30" s="55" t="s">
        <v>48</v>
      </c>
      <c r="C30" s="56" t="s">
        <v>40</v>
      </c>
      <c r="D30" s="57"/>
      <c r="E30" s="57"/>
      <c r="F30" s="90"/>
      <c r="G30" s="91"/>
      <c r="H30" s="92" t="n">
        <f aca="false">H29/B30</f>
        <v>1.6042190087652</v>
      </c>
    </row>
    <row r="31" customFormat="false" ht="28.35" hidden="false" customHeight="false" outlineLevel="0" collapsed="false">
      <c r="A31" s="54" t="s">
        <v>41</v>
      </c>
      <c r="B31" s="55"/>
      <c r="C31" s="56"/>
      <c r="D31" s="57"/>
      <c r="E31" s="57"/>
      <c r="F31" s="90"/>
      <c r="G31" s="91"/>
      <c r="H31" s="92" t="n">
        <f aca="false">H25/B30</f>
        <v>0.420487134951731</v>
      </c>
    </row>
    <row r="32" customFormat="false" ht="28.35" hidden="false" customHeight="false" outlineLevel="0" collapsed="false">
      <c r="A32" s="62" t="s">
        <v>42</v>
      </c>
      <c r="B32" s="63"/>
      <c r="C32" s="64"/>
      <c r="D32" s="65"/>
      <c r="E32" s="65"/>
      <c r="F32" s="93"/>
      <c r="G32" s="94"/>
      <c r="H32" s="95" t="n">
        <f aca="false">H26/B30</f>
        <v>0.171567637435877</v>
      </c>
    </row>
    <row r="33" customFormat="false" ht="13.8" hidden="false" customHeight="false" outlineLevel="0" collapsed="false">
      <c r="A33" s="68"/>
      <c r="B33" s="69"/>
      <c r="C33" s="70"/>
      <c r="D33" s="71"/>
      <c r="E33" s="71"/>
      <c r="F33" s="72"/>
      <c r="G33" s="96"/>
      <c r="H33" s="96"/>
    </row>
    <row r="34" customFormat="false" ht="13.8" hidden="false" customHeight="false" outlineLevel="0" collapsed="false">
      <c r="A34" s="73"/>
      <c r="B34" s="74"/>
      <c r="C34" s="75"/>
      <c r="D34" s="76"/>
      <c r="E34" s="76"/>
      <c r="F34" s="77"/>
      <c r="G34" s="97"/>
      <c r="H34" s="97"/>
    </row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51"/>
  <sheetViews>
    <sheetView windowProtection="false" showFormulas="false" showGridLines="true" showRowColHeaders="true" showZeros="true" rightToLeft="false" tabSelected="false" showOutlineSymbols="true" defaultGridColor="true" view="normal" topLeftCell="A15" colorId="64" zoomScale="100" zoomScaleNormal="100" zoomScalePageLayoutView="100" workbookViewId="0">
      <selection pane="topLeft" activeCell="B27" activeCellId="0" sqref="B27"/>
    </sheetView>
  </sheetViews>
  <sheetFormatPr defaultRowHeight="15"/>
  <cols>
    <col collapsed="false" hidden="false" max="1" min="1" style="1" width="17.8571428571429"/>
    <col collapsed="false" hidden="false" max="2" min="2" style="2" width="14.4285714285714"/>
    <col collapsed="false" hidden="false" max="3" min="3" style="2" width="11.2857142857143"/>
    <col collapsed="false" hidden="false" max="5" min="4" style="3" width="9.14285714285714"/>
    <col collapsed="false" hidden="false" max="6" min="6" style="4" width="14.280612244898"/>
    <col collapsed="false" hidden="false" max="7" min="7" style="78" width="13.1377551020408"/>
    <col collapsed="false" hidden="false" max="8" min="8" style="78" width="18.8520408163265"/>
    <col collapsed="false" hidden="false" max="9" min="9" style="3" width="13.8571428571429"/>
    <col collapsed="false" hidden="false" max="1025" min="10" style="3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5" hidden="false" customHeight="false" outlineLevel="0" collapsed="false">
      <c r="A2" s="10" t="s">
        <v>49</v>
      </c>
      <c r="B2" s="10"/>
      <c r="C2" s="10"/>
      <c r="D2" s="10"/>
      <c r="E2" s="10"/>
      <c r="F2" s="10"/>
      <c r="G2" s="10"/>
      <c r="H2" s="10"/>
      <c r="I2" s="0"/>
    </row>
    <row r="3" customFormat="false" ht="15.75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.7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41931</v>
      </c>
      <c r="G7" s="16" t="n">
        <v>41961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28.35" hidden="false" customHeight="false" outlineLevel="0" collapsed="false">
      <c r="A9" s="18" t="s">
        <v>50</v>
      </c>
      <c r="B9" s="19" t="n">
        <v>13526317</v>
      </c>
      <c r="C9" s="20" t="s">
        <v>10</v>
      </c>
      <c r="D9" s="21" t="s">
        <v>51</v>
      </c>
      <c r="E9" s="22" t="n">
        <v>20</v>
      </c>
      <c r="F9" s="23" t="n">
        <f aca="false">F11+F10</f>
        <v>2237</v>
      </c>
      <c r="G9" s="23" t="n">
        <f aca="false">G11+G10</f>
        <v>2402</v>
      </c>
      <c r="H9" s="23" t="n">
        <f aca="false">(G9-F9)*E9</f>
        <v>3300</v>
      </c>
      <c r="I9" s="0"/>
    </row>
    <row r="10" customFormat="false" ht="28.35" hidden="false" customHeight="false" outlineLevel="0" collapsed="false">
      <c r="A10" s="24" t="s">
        <v>50</v>
      </c>
      <c r="B10" s="25" t="n">
        <v>13526317</v>
      </c>
      <c r="C10" s="26" t="s">
        <v>12</v>
      </c>
      <c r="D10" s="21" t="s">
        <v>51</v>
      </c>
      <c r="E10" s="22" t="n">
        <v>20</v>
      </c>
      <c r="F10" s="27" t="n">
        <v>1485</v>
      </c>
      <c r="G10" s="27" t="n">
        <v>1598</v>
      </c>
      <c r="H10" s="28" t="n">
        <f aca="false">(G10-F10)*E10</f>
        <v>2260</v>
      </c>
      <c r="I10" s="0"/>
    </row>
    <row r="11" customFormat="false" ht="28.35" hidden="false" customHeight="false" outlineLevel="0" collapsed="false">
      <c r="A11" s="24" t="s">
        <v>50</v>
      </c>
      <c r="B11" s="79" t="n">
        <v>13526317</v>
      </c>
      <c r="C11" s="26" t="s">
        <v>13</v>
      </c>
      <c r="D11" s="21" t="s">
        <v>51</v>
      </c>
      <c r="E11" s="22" t="n">
        <v>20</v>
      </c>
      <c r="F11" s="27" t="n">
        <v>752</v>
      </c>
      <c r="G11" s="27" t="n">
        <v>804</v>
      </c>
      <c r="H11" s="28" t="n">
        <f aca="false">(G11-F11)*E11</f>
        <v>1040</v>
      </c>
      <c r="I11" s="0"/>
    </row>
    <row r="12" customFormat="false" ht="28.35" hidden="false" customHeight="false" outlineLevel="0" collapsed="false">
      <c r="A12" s="18" t="s">
        <v>52</v>
      </c>
      <c r="B12" s="13" t="n">
        <v>135438832</v>
      </c>
      <c r="C12" s="20" t="s">
        <v>10</v>
      </c>
      <c r="D12" s="21"/>
      <c r="E12" s="22" t="n">
        <v>1</v>
      </c>
      <c r="F12" s="23" t="n">
        <f aca="false">F13+F14</f>
        <v>28243</v>
      </c>
      <c r="G12" s="23" t="n">
        <f aca="false">G13+G14</f>
        <v>29065</v>
      </c>
      <c r="H12" s="29" t="n">
        <f aca="false">(G12-F12)*E12</f>
        <v>822</v>
      </c>
      <c r="I12" s="0"/>
    </row>
    <row r="13" customFormat="false" ht="28.35" hidden="false" customHeight="false" outlineLevel="0" collapsed="false">
      <c r="A13" s="24" t="s">
        <v>53</v>
      </c>
      <c r="B13" s="30" t="n">
        <v>135438832</v>
      </c>
      <c r="C13" s="26" t="s">
        <v>12</v>
      </c>
      <c r="D13" s="31"/>
      <c r="E13" s="32" t="n">
        <v>1</v>
      </c>
      <c r="F13" s="27" t="n">
        <v>19237</v>
      </c>
      <c r="G13" s="27" t="n">
        <v>19889</v>
      </c>
      <c r="H13" s="28" t="n">
        <f aca="false">(G13-F13)*E13</f>
        <v>652</v>
      </c>
      <c r="I13" s="0"/>
    </row>
    <row r="14" customFormat="false" ht="28.35" hidden="false" customHeight="false" outlineLevel="0" collapsed="false">
      <c r="A14" s="24" t="s">
        <v>53</v>
      </c>
      <c r="B14" s="30" t="n">
        <v>135438832</v>
      </c>
      <c r="C14" s="26" t="s">
        <v>13</v>
      </c>
      <c r="D14" s="31"/>
      <c r="E14" s="32" t="n">
        <v>1</v>
      </c>
      <c r="F14" s="27" t="n">
        <v>9006</v>
      </c>
      <c r="G14" s="27" t="n">
        <v>9176</v>
      </c>
      <c r="H14" s="28" t="n">
        <f aca="false">(G14-F14)*E14</f>
        <v>170</v>
      </c>
      <c r="I14" s="0"/>
    </row>
    <row r="15" customFormat="false" ht="15" hidden="false" customHeight="false" outlineLevel="1" collapsed="false">
      <c r="A15" s="18" t="s">
        <v>54</v>
      </c>
      <c r="B15" s="19" t="n">
        <v>11148539</v>
      </c>
      <c r="C15" s="20" t="s">
        <v>10</v>
      </c>
      <c r="D15" s="21"/>
      <c r="E15" s="22" t="n">
        <v>1</v>
      </c>
      <c r="F15" s="23" t="n">
        <f aca="false">F16+F17</f>
        <v>16775</v>
      </c>
      <c r="G15" s="23" t="n">
        <f aca="false">G16+G17</f>
        <v>18129</v>
      </c>
      <c r="H15" s="29" t="n">
        <f aca="false">G15-F15</f>
        <v>1354</v>
      </c>
      <c r="I15" s="0"/>
    </row>
    <row r="16" customFormat="false" ht="15" hidden="false" customHeight="false" outlineLevel="1" collapsed="false">
      <c r="A16" s="24" t="s">
        <v>45</v>
      </c>
      <c r="B16" s="25" t="n">
        <v>11148539</v>
      </c>
      <c r="C16" s="26" t="s">
        <v>12</v>
      </c>
      <c r="D16" s="31"/>
      <c r="E16" s="32" t="n">
        <v>1</v>
      </c>
      <c r="F16" s="27" t="n">
        <v>11206</v>
      </c>
      <c r="G16" s="27" t="n">
        <v>12105</v>
      </c>
      <c r="H16" s="28" t="n">
        <f aca="false">(G16-F16)*E16</f>
        <v>899</v>
      </c>
      <c r="I16" s="0"/>
    </row>
    <row r="17" customFormat="false" ht="15" hidden="false" customHeight="false" outlineLevel="1" collapsed="false">
      <c r="A17" s="24" t="s">
        <v>45</v>
      </c>
      <c r="B17" s="25" t="n">
        <v>11148539</v>
      </c>
      <c r="C17" s="26" t="s">
        <v>13</v>
      </c>
      <c r="D17" s="31"/>
      <c r="E17" s="32" t="n">
        <v>1</v>
      </c>
      <c r="F17" s="27" t="n">
        <v>5569</v>
      </c>
      <c r="G17" s="27" t="n">
        <v>6024</v>
      </c>
      <c r="H17" s="28" t="n">
        <f aca="false">(G17-F17)*E17</f>
        <v>455</v>
      </c>
      <c r="I17" s="0"/>
    </row>
    <row r="18" customFormat="false" ht="28.35" hidden="false" customHeight="false" outlineLevel="0" collapsed="false">
      <c r="A18" s="18" t="s">
        <v>15</v>
      </c>
      <c r="B18" s="19" t="n">
        <v>13526139</v>
      </c>
      <c r="C18" s="20" t="s">
        <v>10</v>
      </c>
      <c r="D18" s="21" t="s">
        <v>51</v>
      </c>
      <c r="E18" s="22" t="n">
        <v>20</v>
      </c>
      <c r="F18" s="33" t="n">
        <f aca="false">F19+F20</f>
        <v>1567</v>
      </c>
      <c r="G18" s="33" t="n">
        <f aca="false">G19+G20</f>
        <v>1650</v>
      </c>
      <c r="H18" s="29" t="n">
        <f aca="false">(G18-F18)*E18</f>
        <v>1660</v>
      </c>
      <c r="I18" s="0"/>
    </row>
    <row r="19" customFormat="false" ht="28.35" hidden="false" customHeight="false" outlineLevel="0" collapsed="false">
      <c r="A19" s="24" t="s">
        <v>15</v>
      </c>
      <c r="B19" s="25" t="n">
        <v>13526139</v>
      </c>
      <c r="C19" s="26" t="s">
        <v>12</v>
      </c>
      <c r="D19" s="21" t="s">
        <v>51</v>
      </c>
      <c r="E19" s="22" t="n">
        <v>20</v>
      </c>
      <c r="F19" s="34" t="n">
        <v>1023</v>
      </c>
      <c r="G19" s="34" t="n">
        <v>1081</v>
      </c>
      <c r="H19" s="28" t="n">
        <f aca="false">(G19-F19)*E19</f>
        <v>1160</v>
      </c>
      <c r="I19" s="0"/>
    </row>
    <row r="20" customFormat="false" ht="28.35" hidden="false" customHeight="false" outlineLevel="0" collapsed="false">
      <c r="A20" s="24" t="s">
        <v>15</v>
      </c>
      <c r="B20" s="25" t="n">
        <v>13526139</v>
      </c>
      <c r="C20" s="26" t="s">
        <v>13</v>
      </c>
      <c r="D20" s="21" t="s">
        <v>51</v>
      </c>
      <c r="E20" s="22" t="n">
        <v>20</v>
      </c>
      <c r="F20" s="34" t="n">
        <v>544</v>
      </c>
      <c r="G20" s="34" t="n">
        <v>569</v>
      </c>
      <c r="H20" s="28" t="n">
        <f aca="false">(G20-F20)*E20</f>
        <v>500</v>
      </c>
      <c r="I20" s="0"/>
    </row>
    <row r="21" customFormat="false" ht="28.35" hidden="false" customHeight="false" outlineLevel="0" collapsed="false">
      <c r="A21" s="18" t="s">
        <v>55</v>
      </c>
      <c r="B21" s="13" t="n">
        <v>135397781</v>
      </c>
      <c r="C21" s="20" t="s">
        <v>10</v>
      </c>
      <c r="D21" s="22"/>
      <c r="E21" s="22" t="n">
        <v>1</v>
      </c>
      <c r="F21" s="33" t="n">
        <f aca="false">F22+F23</f>
        <v>28326</v>
      </c>
      <c r="G21" s="33" t="n">
        <f aca="false">G22+G23</f>
        <v>28786</v>
      </c>
      <c r="H21" s="29" t="n">
        <f aca="false">(G21-F21)*E21</f>
        <v>460</v>
      </c>
      <c r="I21" s="0"/>
    </row>
    <row r="22" customFormat="false" ht="28.35" hidden="false" customHeight="false" outlineLevel="0" collapsed="false">
      <c r="A22" s="24" t="s">
        <v>56</v>
      </c>
      <c r="B22" s="30" t="n">
        <v>135397781</v>
      </c>
      <c r="C22" s="26" t="s">
        <v>12</v>
      </c>
      <c r="D22" s="32"/>
      <c r="E22" s="32" t="n">
        <v>1</v>
      </c>
      <c r="F22" s="34" t="n">
        <v>19233</v>
      </c>
      <c r="G22" s="34" t="n">
        <v>19671</v>
      </c>
      <c r="H22" s="28" t="n">
        <f aca="false">(G22-F22)*E22</f>
        <v>438</v>
      </c>
      <c r="I22" s="0"/>
    </row>
    <row r="23" customFormat="false" ht="28.35" hidden="false" customHeight="false" outlineLevel="0" collapsed="false">
      <c r="A23" s="35" t="s">
        <v>57</v>
      </c>
      <c r="B23" s="36" t="n">
        <v>135397781</v>
      </c>
      <c r="C23" s="37" t="s">
        <v>13</v>
      </c>
      <c r="D23" s="38"/>
      <c r="E23" s="38" t="n">
        <v>1</v>
      </c>
      <c r="F23" s="39" t="n">
        <v>9093</v>
      </c>
      <c r="G23" s="39" t="n">
        <v>9115</v>
      </c>
      <c r="H23" s="40" t="n">
        <f aca="false">(G23-F23)*E23</f>
        <v>22</v>
      </c>
      <c r="I23" s="0"/>
    </row>
    <row r="24" customFormat="false" ht="28.35" hidden="false" customHeight="false" outlineLevel="0" collapsed="false">
      <c r="A24" s="80" t="s">
        <v>31</v>
      </c>
      <c r="B24" s="81"/>
      <c r="C24" s="82"/>
      <c r="D24" s="83"/>
      <c r="E24" s="83"/>
      <c r="F24" s="98"/>
      <c r="G24" s="99"/>
      <c r="H24" s="86" t="n">
        <f aca="false">H9+H12+H18+H21</f>
        <v>6242</v>
      </c>
      <c r="I24" s="0"/>
    </row>
    <row r="25" customFormat="false" ht="15" hidden="false" customHeight="false" outlineLevel="0" collapsed="false">
      <c r="A25" s="47" t="s">
        <v>32</v>
      </c>
      <c r="B25" s="48"/>
      <c r="C25" s="49"/>
      <c r="D25" s="50"/>
      <c r="E25" s="50"/>
      <c r="F25" s="100"/>
      <c r="G25" s="101"/>
      <c r="H25" s="88" t="n">
        <f aca="false">H10+H13+H19+H22</f>
        <v>4510</v>
      </c>
      <c r="I25" s="53"/>
    </row>
    <row r="26" customFormat="false" ht="15" hidden="false" customHeight="false" outlineLevel="0" collapsed="false">
      <c r="A26" s="54" t="s">
        <v>33</v>
      </c>
      <c r="B26" s="55"/>
      <c r="C26" s="56"/>
      <c r="D26" s="57"/>
      <c r="E26" s="57"/>
      <c r="F26" s="102"/>
      <c r="G26" s="103"/>
      <c r="H26" s="89" t="n">
        <f aca="false">H11+H14+H20+H23</f>
        <v>1732</v>
      </c>
    </row>
    <row r="27" customFormat="false" ht="15" hidden="false" customHeight="false" outlineLevel="0" collapsed="false">
      <c r="A27" s="54" t="s">
        <v>34</v>
      </c>
      <c r="B27" s="60" t="n">
        <v>3.35</v>
      </c>
      <c r="C27" s="56" t="s">
        <v>35</v>
      </c>
      <c r="D27" s="57"/>
      <c r="E27" s="57"/>
      <c r="F27" s="102"/>
      <c r="G27" s="103"/>
      <c r="H27" s="92" t="n">
        <f aca="false">H25*B27</f>
        <v>15108.5</v>
      </c>
    </row>
    <row r="28" customFormat="false" ht="15" hidden="false" customHeight="false" outlineLevel="0" collapsed="false">
      <c r="A28" s="54" t="s">
        <v>36</v>
      </c>
      <c r="B28" s="60" t="n">
        <v>1.14</v>
      </c>
      <c r="C28" s="56" t="s">
        <v>35</v>
      </c>
      <c r="D28" s="57"/>
      <c r="E28" s="57"/>
      <c r="F28" s="102"/>
      <c r="G28" s="103"/>
      <c r="H28" s="92" t="n">
        <f aca="false">H26*B28</f>
        <v>1974.48</v>
      </c>
    </row>
    <row r="29" customFormat="false" ht="15" hidden="false" customHeight="false" outlineLevel="0" collapsed="false">
      <c r="A29" s="54" t="s">
        <v>37</v>
      </c>
      <c r="B29" s="55"/>
      <c r="C29" s="56"/>
      <c r="D29" s="57"/>
      <c r="E29" s="57"/>
      <c r="F29" s="102"/>
      <c r="G29" s="103"/>
      <c r="H29" s="92" t="n">
        <f aca="false">H27+H28</f>
        <v>17082.98</v>
      </c>
    </row>
    <row r="30" customFormat="false" ht="28.35" hidden="false" customHeight="false" outlineLevel="0" collapsed="false">
      <c r="A30" s="54" t="s">
        <v>38</v>
      </c>
      <c r="B30" s="55" t="s">
        <v>58</v>
      </c>
      <c r="C30" s="56" t="s">
        <v>40</v>
      </c>
      <c r="D30" s="57"/>
      <c r="E30" s="57"/>
      <c r="F30" s="102"/>
      <c r="G30" s="103"/>
      <c r="H30" s="92" t="n">
        <f aca="false">H29/B30</f>
        <v>1.81050076837476</v>
      </c>
    </row>
    <row r="31" customFormat="false" ht="28.35" hidden="false" customHeight="false" outlineLevel="0" collapsed="false">
      <c r="A31" s="54" t="s">
        <v>41</v>
      </c>
      <c r="B31" s="55"/>
      <c r="C31" s="56"/>
      <c r="D31" s="57"/>
      <c r="E31" s="57"/>
      <c r="F31" s="102"/>
      <c r="G31" s="103"/>
      <c r="H31" s="92" t="n">
        <f aca="false">H25/B30</f>
        <v>0.477982088919506</v>
      </c>
    </row>
    <row r="32" customFormat="false" ht="28.35" hidden="false" customHeight="false" outlineLevel="0" collapsed="false">
      <c r="A32" s="62" t="s">
        <v>42</v>
      </c>
      <c r="B32" s="63"/>
      <c r="C32" s="64"/>
      <c r="D32" s="65"/>
      <c r="E32" s="65"/>
      <c r="F32" s="104"/>
      <c r="G32" s="105"/>
      <c r="H32" s="95" t="n">
        <f aca="false">H26/B30</f>
        <v>0.183562079381061</v>
      </c>
    </row>
    <row r="33" customFormat="false" ht="13.8" hidden="false" customHeight="false" outlineLevel="0" collapsed="false">
      <c r="A33" s="68"/>
      <c r="B33" s="69"/>
      <c r="C33" s="70"/>
      <c r="D33" s="71"/>
      <c r="E33" s="71"/>
      <c r="F33" s="72"/>
      <c r="G33" s="96"/>
      <c r="H33" s="96"/>
    </row>
    <row r="34" customFormat="false" ht="13.8" hidden="false" customHeight="false" outlineLevel="0" collapsed="false">
      <c r="A34" s="73"/>
      <c r="B34" s="74"/>
      <c r="C34" s="75"/>
      <c r="D34" s="76"/>
      <c r="E34" s="76"/>
      <c r="F34" s="77"/>
      <c r="G34" s="97"/>
      <c r="H34" s="97"/>
    </row>
    <row r="48" customFormat="false" ht="13.8" hidden="false" customHeight="false" outlineLevel="0" collapsed="false"/>
    <row r="51" customFormat="false" ht="13.8" hidden="false" customHeight="false" outlineLevel="0" collapsed="false"/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40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24" activeCellId="0" sqref="G24"/>
    </sheetView>
  </sheetViews>
  <sheetFormatPr defaultRowHeight="15"/>
  <cols>
    <col collapsed="false" hidden="false" max="1" min="1" style="106" width="17.8571428571429"/>
    <col collapsed="false" hidden="false" max="2" min="2" style="107" width="14.4285714285714"/>
    <col collapsed="false" hidden="false" max="3" min="3" style="107" width="11.2857142857143"/>
    <col collapsed="false" hidden="false" max="5" min="4" style="108" width="9.14285714285714"/>
    <col collapsed="false" hidden="false" max="6" min="6" style="78" width="14.280612244898"/>
    <col collapsed="false" hidden="false" max="7" min="7" style="4" width="13.1377551020408"/>
    <col collapsed="false" hidden="false" max="8" min="8" style="78" width="18.8520408163265"/>
    <col collapsed="false" hidden="false" max="9" min="9" style="108" width="13.8571428571429"/>
    <col collapsed="false" hidden="false" max="1025" min="10" style="108" width="9.14285714285714"/>
  </cols>
  <sheetData>
    <row r="1" customFormat="false" ht="15" hidden="false" customHeight="false" outlineLevel="0" collapsed="false">
      <c r="A1" s="5"/>
      <c r="B1" s="6"/>
      <c r="C1" s="7"/>
      <c r="D1" s="8"/>
      <c r="E1" s="8"/>
      <c r="F1" s="9"/>
      <c r="G1" s="9"/>
      <c r="H1" s="9"/>
      <c r="I1" s="0"/>
    </row>
    <row r="2" customFormat="false" ht="15" hidden="false" customHeight="false" outlineLevel="0" collapsed="false">
      <c r="A2" s="10" t="s">
        <v>59</v>
      </c>
      <c r="B2" s="10"/>
      <c r="C2" s="10"/>
      <c r="D2" s="10"/>
      <c r="E2" s="10"/>
      <c r="F2" s="10"/>
      <c r="G2" s="10"/>
      <c r="H2" s="10"/>
      <c r="I2" s="0"/>
    </row>
    <row r="3" customFormat="false" ht="15.75" hidden="false" customHeight="false" outlineLevel="0" collapsed="false">
      <c r="A3" s="10"/>
      <c r="B3" s="10"/>
      <c r="C3" s="10"/>
      <c r="D3" s="10"/>
      <c r="E3" s="10"/>
      <c r="F3" s="10"/>
      <c r="G3" s="10"/>
      <c r="H3" s="10"/>
      <c r="I3" s="0"/>
    </row>
    <row r="4" customFormat="false" ht="15.75" hidden="false" customHeight="false" outlineLevel="0" collapsed="false">
      <c r="A4" s="5"/>
      <c r="B4" s="6"/>
      <c r="C4" s="7"/>
      <c r="D4" s="8"/>
      <c r="E4" s="8"/>
      <c r="F4" s="9"/>
      <c r="G4" s="9"/>
      <c r="H4" s="9"/>
      <c r="I4" s="0"/>
    </row>
    <row r="5" customFormat="false" ht="30" hidden="false" customHeight="true" outlineLevel="0" collapsed="false">
      <c r="A5" s="11" t="s">
        <v>1</v>
      </c>
      <c r="B5" s="12" t="s">
        <v>2</v>
      </c>
      <c r="C5" s="13" t="s">
        <v>3</v>
      </c>
      <c r="D5" s="12" t="s">
        <v>4</v>
      </c>
      <c r="E5" s="13" t="s">
        <v>5</v>
      </c>
      <c r="F5" s="14" t="s">
        <v>6</v>
      </c>
      <c r="G5" s="14" t="s">
        <v>6</v>
      </c>
      <c r="H5" s="14" t="s">
        <v>7</v>
      </c>
      <c r="I5" s="0"/>
    </row>
    <row r="6" customFormat="false" ht="0.75" hidden="false" customHeight="true" outlineLevel="0" collapsed="false">
      <c r="A6" s="11"/>
      <c r="B6" s="12"/>
      <c r="C6" s="13"/>
      <c r="D6" s="12"/>
      <c r="E6" s="12"/>
      <c r="F6" s="15"/>
      <c r="G6" s="15"/>
      <c r="H6" s="15"/>
      <c r="I6" s="0"/>
    </row>
    <row r="7" customFormat="false" ht="15" hidden="false" customHeight="true" outlineLevel="0" collapsed="false">
      <c r="A7" s="11"/>
      <c r="B7" s="12"/>
      <c r="C7" s="13"/>
      <c r="D7" s="12"/>
      <c r="E7" s="12"/>
      <c r="F7" s="16" t="n">
        <v>41931</v>
      </c>
      <c r="G7" s="16" t="n">
        <v>41961</v>
      </c>
      <c r="H7" s="17" t="s">
        <v>8</v>
      </c>
      <c r="I7" s="0"/>
    </row>
    <row r="8" customFormat="false" ht="42" hidden="false" customHeight="true" outlineLevel="0" collapsed="false">
      <c r="A8" s="11"/>
      <c r="B8" s="12"/>
      <c r="C8" s="13"/>
      <c r="D8" s="12"/>
      <c r="E8" s="12"/>
      <c r="F8" s="16"/>
      <c r="G8" s="16"/>
      <c r="H8" s="17"/>
      <c r="I8" s="0"/>
    </row>
    <row r="9" customFormat="false" ht="28.35" hidden="false" customHeight="false" outlineLevel="0" collapsed="false">
      <c r="A9" s="18" t="s">
        <v>50</v>
      </c>
      <c r="B9" s="19" t="n">
        <v>13680372</v>
      </c>
      <c r="C9" s="20" t="s">
        <v>10</v>
      </c>
      <c r="D9" s="21" t="s">
        <v>51</v>
      </c>
      <c r="E9" s="22" t="n">
        <v>20</v>
      </c>
      <c r="F9" s="23" t="n">
        <f aca="false">F11+F10</f>
        <v>2077</v>
      </c>
      <c r="G9" s="23" t="n">
        <f aca="false">G11+G10</f>
        <v>2251</v>
      </c>
      <c r="H9" s="23" t="n">
        <f aca="false">(G9-F9)*E9</f>
        <v>3480</v>
      </c>
      <c r="I9" s="0"/>
    </row>
    <row r="10" customFormat="false" ht="28.35" hidden="false" customHeight="false" outlineLevel="0" collapsed="false">
      <c r="A10" s="24" t="s">
        <v>9</v>
      </c>
      <c r="B10" s="25" t="n">
        <v>13680372</v>
      </c>
      <c r="C10" s="26" t="s">
        <v>12</v>
      </c>
      <c r="D10" s="31" t="s">
        <v>51</v>
      </c>
      <c r="E10" s="32" t="n">
        <v>20</v>
      </c>
      <c r="F10" s="27" t="n">
        <v>1372</v>
      </c>
      <c r="G10" s="27" t="n">
        <v>1492</v>
      </c>
      <c r="H10" s="28" t="n">
        <f aca="false">(G10-F10)*E10</f>
        <v>2400</v>
      </c>
      <c r="I10" s="0"/>
    </row>
    <row r="11" customFormat="false" ht="28.35" hidden="false" customHeight="false" outlineLevel="0" collapsed="false">
      <c r="A11" s="24" t="s">
        <v>9</v>
      </c>
      <c r="B11" s="79" t="n">
        <v>13680372</v>
      </c>
      <c r="C11" s="26" t="s">
        <v>13</v>
      </c>
      <c r="D11" s="31" t="s">
        <v>51</v>
      </c>
      <c r="E11" s="32" t="n">
        <v>20</v>
      </c>
      <c r="F11" s="27" t="n">
        <v>705</v>
      </c>
      <c r="G11" s="27" t="n">
        <v>759</v>
      </c>
      <c r="H11" s="28" t="n">
        <f aca="false">(G11-F11)*E11</f>
        <v>1080</v>
      </c>
      <c r="I11" s="0"/>
    </row>
    <row r="12" customFormat="false" ht="28.35" hidden="false" customHeight="false" outlineLevel="0" collapsed="false">
      <c r="A12" s="18" t="s">
        <v>52</v>
      </c>
      <c r="B12" s="13" t="n">
        <v>11065529</v>
      </c>
      <c r="C12" s="20" t="s">
        <v>10</v>
      </c>
      <c r="D12" s="21"/>
      <c r="E12" s="22" t="n">
        <v>1</v>
      </c>
      <c r="F12" s="23" t="n">
        <f aca="false">F13+F14</f>
        <v>18354</v>
      </c>
      <c r="G12" s="23" t="n">
        <f aca="false">G13+G14</f>
        <v>19631</v>
      </c>
      <c r="H12" s="29" t="n">
        <f aca="false">(G12-F12)*E12</f>
        <v>1277</v>
      </c>
      <c r="I12" s="0"/>
    </row>
    <row r="13" customFormat="false" ht="28.35" hidden="false" customHeight="false" outlineLevel="0" collapsed="false">
      <c r="A13" s="24" t="s">
        <v>53</v>
      </c>
      <c r="B13" s="30" t="n">
        <v>11065529</v>
      </c>
      <c r="C13" s="26" t="s">
        <v>12</v>
      </c>
      <c r="D13" s="31"/>
      <c r="E13" s="32" t="n">
        <v>1</v>
      </c>
      <c r="F13" s="27" t="n">
        <v>13462</v>
      </c>
      <c r="G13" s="27" t="n">
        <v>14632</v>
      </c>
      <c r="H13" s="28" t="n">
        <f aca="false">(G13-F13)*E13</f>
        <v>1170</v>
      </c>
      <c r="I13" s="0"/>
    </row>
    <row r="14" customFormat="false" ht="28.35" hidden="false" customHeight="false" outlineLevel="0" collapsed="false">
      <c r="A14" s="24" t="s">
        <v>53</v>
      </c>
      <c r="B14" s="30" t="n">
        <v>11065529</v>
      </c>
      <c r="C14" s="26" t="s">
        <v>13</v>
      </c>
      <c r="D14" s="31"/>
      <c r="E14" s="32" t="n">
        <v>1</v>
      </c>
      <c r="F14" s="27" t="n">
        <v>4892</v>
      </c>
      <c r="G14" s="27" t="n">
        <v>4999</v>
      </c>
      <c r="H14" s="28" t="n">
        <f aca="false">(G14-F14)*E14</f>
        <v>107</v>
      </c>
      <c r="I14" s="0"/>
    </row>
    <row r="15" customFormat="false" ht="15" hidden="false" customHeight="false" outlineLevel="1" collapsed="false">
      <c r="A15" s="18" t="s">
        <v>54</v>
      </c>
      <c r="B15" s="19" t="s">
        <v>60</v>
      </c>
      <c r="C15" s="20" t="s">
        <v>10</v>
      </c>
      <c r="D15" s="21"/>
      <c r="E15" s="22" t="n">
        <v>1</v>
      </c>
      <c r="F15" s="23" t="n">
        <f aca="false">F16+F17</f>
        <v>15507</v>
      </c>
      <c r="G15" s="23" t="n">
        <f aca="false">G16+G17</f>
        <v>16936</v>
      </c>
      <c r="H15" s="29" t="n">
        <f aca="false">G15-F15</f>
        <v>1429</v>
      </c>
      <c r="I15" s="0"/>
    </row>
    <row r="16" customFormat="false" ht="15" hidden="false" customHeight="false" outlineLevel="1" collapsed="false">
      <c r="A16" s="24" t="s">
        <v>45</v>
      </c>
      <c r="B16" s="25" t="s">
        <v>60</v>
      </c>
      <c r="C16" s="26" t="s">
        <v>12</v>
      </c>
      <c r="D16" s="31"/>
      <c r="E16" s="32" t="n">
        <v>1</v>
      </c>
      <c r="F16" s="27" t="n">
        <v>10392</v>
      </c>
      <c r="G16" s="27" t="n">
        <v>11343</v>
      </c>
      <c r="H16" s="28" t="n">
        <f aca="false">G16-F16</f>
        <v>951</v>
      </c>
      <c r="I16" s="0"/>
    </row>
    <row r="17" customFormat="false" ht="15" hidden="false" customHeight="false" outlineLevel="1" collapsed="false">
      <c r="A17" s="24" t="s">
        <v>45</v>
      </c>
      <c r="B17" s="25" t="s">
        <v>60</v>
      </c>
      <c r="C17" s="26" t="s">
        <v>13</v>
      </c>
      <c r="D17" s="31"/>
      <c r="E17" s="32" t="n">
        <v>1</v>
      </c>
      <c r="F17" s="27" t="n">
        <v>5115</v>
      </c>
      <c r="G17" s="27" t="n">
        <v>5593</v>
      </c>
      <c r="H17" s="28" t="n">
        <f aca="false">G17-F17</f>
        <v>478</v>
      </c>
      <c r="I17" s="0"/>
    </row>
    <row r="18" customFormat="false" ht="28.35" hidden="false" customHeight="false" outlineLevel="0" collapsed="false">
      <c r="A18" s="18" t="s">
        <v>15</v>
      </c>
      <c r="B18" s="19" t="n">
        <v>14257394</v>
      </c>
      <c r="C18" s="20" t="s">
        <v>10</v>
      </c>
      <c r="D18" s="21" t="s">
        <v>51</v>
      </c>
      <c r="E18" s="22" t="n">
        <v>20</v>
      </c>
      <c r="F18" s="33" t="n">
        <f aca="false">F19+F20</f>
        <v>313</v>
      </c>
      <c r="G18" s="33" t="n">
        <f aca="false">G19+G20</f>
        <v>335</v>
      </c>
      <c r="H18" s="29" t="n">
        <f aca="false">(G18-F18)*E18</f>
        <v>440</v>
      </c>
      <c r="I18" s="0"/>
    </row>
    <row r="19" customFormat="false" ht="28.35" hidden="false" customHeight="false" outlineLevel="0" collapsed="false">
      <c r="A19" s="24" t="s">
        <v>15</v>
      </c>
      <c r="B19" s="25" t="n">
        <v>14257394</v>
      </c>
      <c r="C19" s="26" t="s">
        <v>12</v>
      </c>
      <c r="D19" s="31" t="s">
        <v>51</v>
      </c>
      <c r="E19" s="32" t="n">
        <v>20</v>
      </c>
      <c r="F19" s="34" t="n">
        <v>199</v>
      </c>
      <c r="G19" s="34" t="n">
        <v>215</v>
      </c>
      <c r="H19" s="28" t="n">
        <f aca="false">(G19-F19)*E19</f>
        <v>320</v>
      </c>
      <c r="I19" s="0"/>
    </row>
    <row r="20" customFormat="false" ht="28.35" hidden="false" customHeight="false" outlineLevel="0" collapsed="false">
      <c r="A20" s="24" t="s">
        <v>15</v>
      </c>
      <c r="B20" s="25" t="n">
        <v>14257394</v>
      </c>
      <c r="C20" s="26" t="s">
        <v>13</v>
      </c>
      <c r="D20" s="31" t="s">
        <v>51</v>
      </c>
      <c r="E20" s="32" t="n">
        <v>20</v>
      </c>
      <c r="F20" s="34" t="n">
        <v>114</v>
      </c>
      <c r="G20" s="34" t="n">
        <v>120</v>
      </c>
      <c r="H20" s="28" t="n">
        <f aca="false">(G20-F20)*E20</f>
        <v>120</v>
      </c>
      <c r="I20" s="0"/>
    </row>
    <row r="21" customFormat="false" ht="28.35" hidden="false" customHeight="false" outlineLevel="0" collapsed="false">
      <c r="A21" s="18" t="s">
        <v>55</v>
      </c>
      <c r="B21" s="13" t="n">
        <v>135150086</v>
      </c>
      <c r="C21" s="20" t="s">
        <v>10</v>
      </c>
      <c r="D21" s="22"/>
      <c r="E21" s="22" t="n">
        <v>1</v>
      </c>
      <c r="F21" s="33" t="n">
        <f aca="false">F22+F23</f>
        <v>23737</v>
      </c>
      <c r="G21" s="33" t="n">
        <f aca="false">G22+G23</f>
        <v>24951</v>
      </c>
      <c r="H21" s="29" t="n">
        <f aca="false">(G21-F21)*E21</f>
        <v>1214</v>
      </c>
      <c r="I21" s="0"/>
    </row>
    <row r="22" customFormat="false" ht="28.35" hidden="false" customHeight="false" outlineLevel="0" collapsed="false">
      <c r="A22" s="24" t="s">
        <v>56</v>
      </c>
      <c r="B22" s="30" t="n">
        <v>135150086</v>
      </c>
      <c r="C22" s="26" t="s">
        <v>12</v>
      </c>
      <c r="D22" s="32"/>
      <c r="E22" s="32" t="n">
        <v>1</v>
      </c>
      <c r="F22" s="34" t="n">
        <v>17588</v>
      </c>
      <c r="G22" s="34" t="n">
        <v>18772</v>
      </c>
      <c r="H22" s="28" t="n">
        <f aca="false">(G22-F22)*E22</f>
        <v>1184</v>
      </c>
      <c r="I22" s="0"/>
    </row>
    <row r="23" customFormat="false" ht="28.35" hidden="false" customHeight="false" outlineLevel="0" collapsed="false">
      <c r="A23" s="35" t="s">
        <v>57</v>
      </c>
      <c r="B23" s="30" t="n">
        <v>135150086</v>
      </c>
      <c r="C23" s="37" t="s">
        <v>13</v>
      </c>
      <c r="D23" s="38"/>
      <c r="E23" s="38" t="n">
        <v>1</v>
      </c>
      <c r="F23" s="39" t="n">
        <v>6149</v>
      </c>
      <c r="G23" s="39" t="n">
        <v>6179</v>
      </c>
      <c r="H23" s="40" t="n">
        <f aca="false">(G23-F23)*E23</f>
        <v>30</v>
      </c>
      <c r="I23" s="0"/>
    </row>
    <row r="24" customFormat="false" ht="28.35" hidden="false" customHeight="false" outlineLevel="0" collapsed="false">
      <c r="A24" s="80" t="s">
        <v>31</v>
      </c>
      <c r="B24" s="109"/>
      <c r="C24" s="82"/>
      <c r="D24" s="110"/>
      <c r="E24" s="110"/>
      <c r="F24" s="85"/>
      <c r="G24" s="84"/>
      <c r="H24" s="86" t="n">
        <f aca="false">H9+H12+H18+H21</f>
        <v>6411</v>
      </c>
      <c r="I24" s="0"/>
    </row>
    <row r="25" customFormat="false" ht="15.75" hidden="false" customHeight="false" outlineLevel="0" collapsed="false">
      <c r="A25" s="111" t="s">
        <v>32</v>
      </c>
      <c r="B25" s="112"/>
      <c r="C25" s="113"/>
      <c r="D25" s="114"/>
      <c r="E25" s="114"/>
      <c r="F25" s="87"/>
      <c r="G25" s="51"/>
      <c r="H25" s="88" t="n">
        <f aca="false">H10+H13+H19+H22</f>
        <v>5074</v>
      </c>
      <c r="I25" s="115"/>
    </row>
    <row r="26" customFormat="false" ht="15" hidden="false" customHeight="false" outlineLevel="0" collapsed="false">
      <c r="A26" s="116" t="s">
        <v>33</v>
      </c>
      <c r="B26" s="117"/>
      <c r="C26" s="19"/>
      <c r="D26" s="22"/>
      <c r="E26" s="22"/>
      <c r="F26" s="33"/>
      <c r="G26" s="58"/>
      <c r="H26" s="89" t="n">
        <f aca="false">H11+H14+H20+H23</f>
        <v>1337</v>
      </c>
    </row>
    <row r="27" customFormat="false" ht="15.75" hidden="false" customHeight="false" outlineLevel="0" collapsed="false">
      <c r="A27" s="116" t="s">
        <v>34</v>
      </c>
      <c r="B27" s="118" t="n">
        <v>3.35</v>
      </c>
      <c r="C27" s="19" t="s">
        <v>35</v>
      </c>
      <c r="D27" s="22"/>
      <c r="E27" s="22"/>
      <c r="F27" s="33"/>
      <c r="G27" s="58"/>
      <c r="H27" s="92" t="n">
        <f aca="false">H25*B27</f>
        <v>16997.9</v>
      </c>
    </row>
    <row r="28" customFormat="false" ht="15.75" hidden="false" customHeight="false" outlineLevel="0" collapsed="false">
      <c r="A28" s="116" t="s">
        <v>36</v>
      </c>
      <c r="B28" s="118" t="n">
        <v>1.14</v>
      </c>
      <c r="C28" s="19" t="s">
        <v>35</v>
      </c>
      <c r="D28" s="22"/>
      <c r="E28" s="22"/>
      <c r="F28" s="33"/>
      <c r="G28" s="58"/>
      <c r="H28" s="92" t="n">
        <f aca="false">H26*B28</f>
        <v>1524.18</v>
      </c>
    </row>
    <row r="29" customFormat="false" ht="15.75" hidden="false" customHeight="false" outlineLevel="0" collapsed="false">
      <c r="A29" s="116" t="s">
        <v>37</v>
      </c>
      <c r="B29" s="117"/>
      <c r="C29" s="19"/>
      <c r="D29" s="22"/>
      <c r="E29" s="22"/>
      <c r="F29" s="33"/>
      <c r="G29" s="58"/>
      <c r="H29" s="92" t="n">
        <f aca="false">H27+H28</f>
        <v>18522.08</v>
      </c>
    </row>
    <row r="30" customFormat="false" ht="28.35" hidden="false" customHeight="false" outlineLevel="0" collapsed="false">
      <c r="A30" s="116" t="s">
        <v>38</v>
      </c>
      <c r="B30" s="117" t="s">
        <v>61</v>
      </c>
      <c r="C30" s="19" t="s">
        <v>40</v>
      </c>
      <c r="D30" s="22"/>
      <c r="E30" s="22"/>
      <c r="F30" s="33"/>
      <c r="G30" s="58"/>
      <c r="H30" s="92" t="n">
        <f aca="false">H29/B30</f>
        <v>1.78162020738347</v>
      </c>
    </row>
    <row r="31" customFormat="false" ht="28.35" hidden="false" customHeight="false" outlineLevel="0" collapsed="false">
      <c r="A31" s="116" t="s">
        <v>41</v>
      </c>
      <c r="B31" s="117"/>
      <c r="C31" s="19"/>
      <c r="D31" s="22"/>
      <c r="E31" s="22"/>
      <c r="F31" s="33"/>
      <c r="G31" s="58"/>
      <c r="H31" s="92" t="n">
        <f aca="false">H25/B30</f>
        <v>0.488062946076451</v>
      </c>
    </row>
    <row r="32" customFormat="false" ht="32.25" hidden="false" customHeight="false" outlineLevel="0" collapsed="false">
      <c r="A32" s="119" t="s">
        <v>42</v>
      </c>
      <c r="B32" s="120"/>
      <c r="C32" s="121"/>
      <c r="D32" s="122"/>
      <c r="E32" s="122"/>
      <c r="F32" s="123"/>
      <c r="G32" s="66"/>
      <c r="H32" s="95" t="n">
        <f aca="false">H26/B30</f>
        <v>0.128604682480137</v>
      </c>
    </row>
    <row r="33" customFormat="false" ht="15" hidden="false" customHeight="false" outlineLevel="0" collapsed="false">
      <c r="A33" s="124"/>
      <c r="B33" s="125"/>
      <c r="C33" s="126"/>
      <c r="D33" s="127"/>
      <c r="E33" s="127"/>
      <c r="F33" s="96"/>
      <c r="G33" s="72"/>
      <c r="H33" s="96"/>
    </row>
    <row r="34" customFormat="false" ht="15" hidden="false" customHeight="false" outlineLevel="0" collapsed="false">
      <c r="A34" s="128"/>
      <c r="B34" s="129"/>
      <c r="C34" s="130"/>
      <c r="D34" s="131"/>
      <c r="E34" s="131"/>
      <c r="F34" s="97"/>
      <c r="G34" s="77"/>
      <c r="H34" s="97"/>
    </row>
    <row r="38" customFormat="false" ht="13.8" hidden="false" customHeight="false" outlineLevel="0" collapsed="false"/>
    <row r="40" customFormat="false" ht="13.8" hidden="false" customHeight="false" outlineLevel="0" collapsed="false"/>
  </sheetData>
  <mergeCells count="9">
    <mergeCell ref="A2:H3"/>
    <mergeCell ref="A5:A8"/>
    <mergeCell ref="B5:B8"/>
    <mergeCell ref="C5:C8"/>
    <mergeCell ref="D5:D8"/>
    <mergeCell ref="E5:E8"/>
    <mergeCell ref="F7:F8"/>
    <mergeCell ref="G7:G8"/>
    <mergeCell ref="H7:H8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LibreOffice/4.2.1.1$Windows_x86 LibreOffice_project/d7dbbd7842e6a58b0f521599204e827654e1fb8b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2014-02-13T08:12:49Z</dcterms:created>
  <dc:creator>Елена Астионова</dc:creator>
  <dc:language>ru-RU</dc:language>
  <cp:lastModifiedBy>Елена Астионова</cp:lastModifiedBy>
  <cp:lastPrinted>2014-11-19T16:49:23Z</cp:lastPrinted>
  <dcterms:modified xsi:type="dcterms:W3CDTF">2014-11-17T13:56:40Z</dcterms:modified>
  <cp:revision>0</cp:revision>
</cp:coreProperties>
</file>