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Я13" sheetId="1" state="visible" r:id="rId2"/>
    <sheet name="Я13а" sheetId="2" state="visible" r:id="rId3"/>
    <sheet name="б-р 60П 12" sheetId="3" state="visible" r:id="rId4"/>
    <sheet name="Я 13 Б" sheetId="4" state="visible" r:id="rId5"/>
  </sheets>
  <calcPr iterateCount="100" refMode="A1" iterate="false" iterateDelta="0.0001"/>
</workbook>
</file>

<file path=xl/sharedStrings.xml><?xml version="1.0" encoding="utf-8"?>
<sst xmlns="http://schemas.openxmlformats.org/spreadsheetml/2006/main" count="305" uniqueCount="62">
  <si>
    <t>Отчет по электроэнергии МОП ул. Ялагина дом 13</t>
  </si>
  <si>
    <t>Объект электроснабжения МОП</t>
  </si>
  <si>
    <t>№ 
счетчика</t>
  </si>
  <si>
    <t>Тариф</t>
  </si>
  <si>
    <t>Тип
ТУ</t>
  </si>
  <si>
    <t>Коэф</t>
  </si>
  <si>
    <t>Показания на дату</t>
  </si>
  <si>
    <t>Итого за месяц</t>
  </si>
  <si>
    <t>квт.ч</t>
  </si>
  <si>
    <t>ВРУ 1 АВР (лифты)</t>
  </si>
  <si>
    <t>Т1+Т2</t>
  </si>
  <si>
    <t>150/5</t>
  </si>
  <si>
    <t>Т1 день</t>
  </si>
  <si>
    <t>Т2 ночь</t>
  </si>
  <si>
    <t>ВРУ 1 РУ 1.3. (освещение)</t>
  </si>
  <si>
    <t>ВРУ 2 АВР (лифты)</t>
  </si>
  <si>
    <t>ВРУ 2 РУ 2.3. (освещение)</t>
  </si>
  <si>
    <t>ВРУ 3 АВР (лифты)</t>
  </si>
  <si>
    <t>ВРУ 3 РУ 3.3. (освещение)</t>
  </si>
  <si>
    <t>ИТП 1</t>
  </si>
  <si>
    <t>16843381-13</t>
  </si>
  <si>
    <t>ИТП 2</t>
  </si>
  <si>
    <t>18441105-14</t>
  </si>
  <si>
    <t>ИТП 3</t>
  </si>
  <si>
    <t>16846759-13</t>
  </si>
  <si>
    <t>ИТП 4</t>
  </si>
  <si>
    <t>18441110-14</t>
  </si>
  <si>
    <t>ИТП 5</t>
  </si>
  <si>
    <t>16806110-13</t>
  </si>
  <si>
    <t>ИТП 6</t>
  </si>
  <si>
    <t>18379212-14</t>
  </si>
  <si>
    <t>Итого Т1=Т2, квт/ч</t>
  </si>
  <si>
    <t>Итого Т1, квт/ч</t>
  </si>
  <si>
    <t>Итого Т2, квт/ч</t>
  </si>
  <si>
    <t>Итого Т1, руб.</t>
  </si>
  <si>
    <t>руб.</t>
  </si>
  <si>
    <t>Итого Т2, руб.</t>
  </si>
  <si>
    <t>Итого, руб</t>
  </si>
  <si>
    <t>Сумма на 1 кв м, руб.</t>
  </si>
  <si>
    <t>25275,02</t>
  </si>
  <si>
    <t>кв м</t>
  </si>
  <si>
    <t>Кол-во кв/ч  Т1 на 1 кв м</t>
  </si>
  <si>
    <t>Кол-во кв/ч  Т2 на 1 кв м</t>
  </si>
  <si>
    <t>Отчет по электроэнергии МОП ул. Ялагина дом 13 А</t>
  </si>
  <si>
    <t>ВРУ 1 ШУ 1 (освещение)</t>
  </si>
  <si>
    <t>ИТП</t>
  </si>
  <si>
    <t>08235155-11</t>
  </si>
  <si>
    <t>ВРУ 2  ШУ1 (освещение)</t>
  </si>
  <si>
    <t>9902,8</t>
  </si>
  <si>
    <t>Отчет по электроэнергии МОП бульвар 60-летия Победы дом 12</t>
  </si>
  <si>
    <t>ВРУ 1 АВР (лифты, ИТП)</t>
  </si>
  <si>
    <t>100/5</t>
  </si>
  <si>
    <t>ВРУ 1  (освещение)</t>
  </si>
  <si>
    <t>ВРУ 1 (освещение)</t>
  </si>
  <si>
    <t>в т.ч.  ИТП</t>
  </si>
  <si>
    <t>ВРУ 2   (освещение)</t>
  </si>
  <si>
    <t>ВРУ 2  (освещение)</t>
  </si>
  <si>
    <t>ВРУ 2 (освещение)</t>
  </si>
  <si>
    <t>9435,5</t>
  </si>
  <si>
    <t>Отчет по электроэнергии МОП ул. Ялагина дом 13 Б</t>
  </si>
  <si>
    <t>11192098-12</t>
  </si>
  <si>
    <t>10396,2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</si>
</sst>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,_р_._-;\-* #,##0.00,_р_._-;_-* \-??\ _р_._-;_-@_-"/>
    <numFmt numFmtId="166" formatCode="@"/>
    <numFmt numFmtId="167" formatCode="_-* #,##0,_р_._-;\-* #,##0,_р_._-;_-* \-??\ _р_._-;_-@_-"/>
    <numFmt numFmtId="168" formatCode="DD/MM/YYYY"/>
    <numFmt numFmtId="169" formatCode="#,##0"/>
    <numFmt numFmtId="170" formatCode="#,##0.00"/>
    <numFmt numFmtId="171" formatCode="#,##0.0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1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2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6" fillId="0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3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5" fillId="0" borderId="3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6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2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6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8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8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8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14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6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8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6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6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6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8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6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8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6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8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6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4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6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5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2" activeCellId="0" sqref="A2"/>
    </sheetView>
  </sheetViews>
  <sheetFormatPr defaultRowHeight="13.8"/>
  <cols>
    <col collapsed="false" hidden="false" max="1" min="1" style="1" width="17.8571428571429"/>
    <col collapsed="false" hidden="false" max="2" min="2" style="2" width="14.4285714285714"/>
    <col collapsed="false" hidden="false" max="3" min="3" style="2" width="11.2857142857143"/>
    <col collapsed="false" hidden="false" max="5" min="4" style="3" width="9.14285714285714"/>
    <col collapsed="false" hidden="false" max="6" min="6" style="4" width="14.280612244898"/>
    <col collapsed="false" hidden="false" max="7" min="7" style="5" width="13.1377551020408"/>
    <col collapsed="false" hidden="false" max="8" min="8" style="4" width="18.8520408163265"/>
    <col collapsed="false" hidden="false" max="9" min="9" style="3" width="13.8571428571429"/>
    <col collapsed="false" hidden="false" max="1025" min="10" style="3" width="9.14285714285714"/>
  </cols>
  <sheetData>
    <row r="1" customFormat="false" ht="15" hidden="false" customHeight="false" outlineLevel="0" collapsed="false">
      <c r="A1" s="6"/>
      <c r="B1" s="7"/>
      <c r="C1" s="8"/>
      <c r="D1" s="9"/>
      <c r="E1" s="9"/>
      <c r="F1" s="10"/>
      <c r="G1" s="10"/>
      <c r="H1" s="10"/>
      <c r="I1" s="0"/>
    </row>
    <row r="2" customFormat="false" ht="13.8" hidden="false" customHeight="false" outlineLevel="0" collapsed="false">
      <c r="A2" s="11" t="s">
        <v>0</v>
      </c>
      <c r="B2" s="11"/>
      <c r="C2" s="11"/>
      <c r="D2" s="11"/>
      <c r="E2" s="11"/>
      <c r="F2" s="11"/>
      <c r="G2" s="11"/>
      <c r="H2" s="11"/>
      <c r="I2" s="0"/>
    </row>
    <row r="3" customFormat="false" ht="13.8" hidden="false" customHeight="false" outlineLevel="0" collapsed="false">
      <c r="A3" s="11"/>
      <c r="B3" s="11"/>
      <c r="C3" s="11"/>
      <c r="D3" s="11"/>
      <c r="E3" s="11"/>
      <c r="F3" s="11"/>
      <c r="G3" s="11"/>
      <c r="H3" s="11"/>
      <c r="I3" s="0"/>
    </row>
    <row r="4" customFormat="false" ht="15" hidden="false" customHeight="false" outlineLevel="0" collapsed="false">
      <c r="A4" s="6"/>
      <c r="B4" s="7"/>
      <c r="C4" s="8"/>
      <c r="D4" s="9"/>
      <c r="E4" s="9"/>
      <c r="F4" s="10"/>
      <c r="G4" s="10"/>
      <c r="H4" s="10"/>
      <c r="I4" s="0"/>
    </row>
    <row r="5" customFormat="false" ht="31.5" hidden="false" customHeight="true" outlineLevel="0" collapsed="false">
      <c r="A5" s="12" t="s">
        <v>1</v>
      </c>
      <c r="B5" s="13" t="s">
        <v>2</v>
      </c>
      <c r="C5" s="14" t="s">
        <v>3</v>
      </c>
      <c r="D5" s="13" t="s">
        <v>4</v>
      </c>
      <c r="E5" s="14" t="s">
        <v>5</v>
      </c>
      <c r="F5" s="15" t="s">
        <v>6</v>
      </c>
      <c r="G5" s="15" t="s">
        <v>6</v>
      </c>
      <c r="H5" s="15" t="s">
        <v>7</v>
      </c>
      <c r="I5" s="0"/>
    </row>
    <row r="6" customFormat="false" ht="0.75" hidden="false" customHeight="true" outlineLevel="0" collapsed="false">
      <c r="A6" s="12"/>
      <c r="B6" s="13"/>
      <c r="C6" s="14"/>
      <c r="D6" s="13"/>
      <c r="E6" s="13"/>
      <c r="F6" s="16"/>
      <c r="G6" s="16"/>
      <c r="H6" s="16"/>
      <c r="I6" s="0"/>
    </row>
    <row r="7" customFormat="false" ht="15" hidden="false" customHeight="true" outlineLevel="0" collapsed="false">
      <c r="A7" s="12"/>
      <c r="B7" s="13"/>
      <c r="C7" s="14"/>
      <c r="D7" s="13"/>
      <c r="E7" s="13"/>
      <c r="F7" s="17" t="n">
        <v>42023</v>
      </c>
      <c r="G7" s="17" t="n">
        <v>42054</v>
      </c>
      <c r="H7" s="18" t="s">
        <v>8</v>
      </c>
      <c r="I7" s="0"/>
    </row>
    <row r="8" customFormat="false" ht="42" hidden="false" customHeight="true" outlineLevel="0" collapsed="false">
      <c r="A8" s="12"/>
      <c r="B8" s="13"/>
      <c r="C8" s="14"/>
      <c r="D8" s="13"/>
      <c r="E8" s="13"/>
      <c r="F8" s="17"/>
      <c r="G8" s="17"/>
      <c r="H8" s="18"/>
      <c r="I8" s="0"/>
    </row>
    <row r="9" customFormat="false" ht="30" hidden="false" customHeight="false" outlineLevel="0" collapsed="false">
      <c r="A9" s="19" t="s">
        <v>9</v>
      </c>
      <c r="B9" s="20" t="n">
        <v>9911319</v>
      </c>
      <c r="C9" s="21" t="s">
        <v>10</v>
      </c>
      <c r="D9" s="22" t="s">
        <v>11</v>
      </c>
      <c r="E9" s="23" t="n">
        <v>30</v>
      </c>
      <c r="F9" s="24" t="n">
        <f aca="false">F11+F10</f>
        <v>2240</v>
      </c>
      <c r="G9" s="24" t="n">
        <f aca="false">G11+G10</f>
        <v>2329</v>
      </c>
      <c r="H9" s="24" t="n">
        <f aca="false">(G9-F9)*E9</f>
        <v>2670</v>
      </c>
      <c r="I9" s="0"/>
    </row>
    <row r="10" customFormat="false" ht="30" hidden="false" customHeight="false" outlineLevel="0" collapsed="false">
      <c r="A10" s="25" t="s">
        <v>9</v>
      </c>
      <c r="B10" s="26" t="n">
        <v>9911319</v>
      </c>
      <c r="C10" s="27" t="s">
        <v>12</v>
      </c>
      <c r="D10" s="22" t="s">
        <v>11</v>
      </c>
      <c r="E10" s="23" t="n">
        <v>30</v>
      </c>
      <c r="F10" s="28" t="n">
        <v>1626</v>
      </c>
      <c r="G10" s="28" t="n">
        <v>1690</v>
      </c>
      <c r="H10" s="29" t="n">
        <f aca="false">(G10-F10)*E10</f>
        <v>1920</v>
      </c>
      <c r="I10" s="0"/>
    </row>
    <row r="11" customFormat="false" ht="30" hidden="false" customHeight="false" outlineLevel="0" collapsed="false">
      <c r="A11" s="25" t="s">
        <v>9</v>
      </c>
      <c r="B11" s="26" t="n">
        <v>9911319</v>
      </c>
      <c r="C11" s="27" t="s">
        <v>13</v>
      </c>
      <c r="D11" s="22" t="s">
        <v>11</v>
      </c>
      <c r="E11" s="23" t="n">
        <v>30</v>
      </c>
      <c r="F11" s="28" t="n">
        <v>614</v>
      </c>
      <c r="G11" s="28" t="n">
        <v>639</v>
      </c>
      <c r="H11" s="29" t="n">
        <f aca="false">(G11-F11)*E11</f>
        <v>750</v>
      </c>
      <c r="I11" s="0"/>
    </row>
    <row r="12" customFormat="false" ht="30" hidden="false" customHeight="false" outlineLevel="0" collapsed="false">
      <c r="A12" s="19" t="s">
        <v>14</v>
      </c>
      <c r="B12" s="14" t="n">
        <v>8230963</v>
      </c>
      <c r="C12" s="21" t="s">
        <v>10</v>
      </c>
      <c r="D12" s="22"/>
      <c r="E12" s="23" t="n">
        <v>1</v>
      </c>
      <c r="F12" s="24" t="n">
        <f aca="false">F13+F14</f>
        <v>61047</v>
      </c>
      <c r="G12" s="24" t="n">
        <f aca="false">G13+G14</f>
        <v>62255</v>
      </c>
      <c r="H12" s="30" t="n">
        <f aca="false">(G12-F12)*E12</f>
        <v>1208</v>
      </c>
      <c r="I12" s="0"/>
    </row>
    <row r="13" customFormat="false" ht="30" hidden="false" customHeight="false" outlineLevel="0" collapsed="false">
      <c r="A13" s="25" t="s">
        <v>14</v>
      </c>
      <c r="B13" s="31" t="n">
        <v>8230963</v>
      </c>
      <c r="C13" s="27" t="s">
        <v>12</v>
      </c>
      <c r="D13" s="32"/>
      <c r="E13" s="33" t="n">
        <v>1</v>
      </c>
      <c r="F13" s="28" t="n">
        <v>40021</v>
      </c>
      <c r="G13" s="28" t="n">
        <v>40799</v>
      </c>
      <c r="H13" s="29" t="n">
        <f aca="false">(G13-F13)*E13</f>
        <v>778</v>
      </c>
      <c r="I13" s="0"/>
    </row>
    <row r="14" customFormat="false" ht="30" hidden="false" customHeight="false" outlineLevel="0" collapsed="false">
      <c r="A14" s="25" t="s">
        <v>14</v>
      </c>
      <c r="B14" s="31" t="n">
        <v>8230963</v>
      </c>
      <c r="C14" s="27" t="s">
        <v>13</v>
      </c>
      <c r="D14" s="32"/>
      <c r="E14" s="33" t="n">
        <v>1</v>
      </c>
      <c r="F14" s="28" t="n">
        <v>21026</v>
      </c>
      <c r="G14" s="28" t="n">
        <v>21456</v>
      </c>
      <c r="H14" s="29" t="n">
        <f aca="false">(G14-F14)*E14</f>
        <v>430</v>
      </c>
      <c r="I14" s="0"/>
    </row>
    <row r="15" customFormat="false" ht="30" hidden="false" customHeight="false" outlineLevel="0" collapsed="false">
      <c r="A15" s="19" t="s">
        <v>15</v>
      </c>
      <c r="B15" s="20" t="n">
        <v>9335782</v>
      </c>
      <c r="C15" s="21" t="s">
        <v>10</v>
      </c>
      <c r="D15" s="22" t="s">
        <v>11</v>
      </c>
      <c r="E15" s="23" t="n">
        <v>30</v>
      </c>
      <c r="F15" s="24" t="n">
        <f aca="false">F16+F17</f>
        <v>3753</v>
      </c>
      <c r="G15" s="24" t="n">
        <f aca="false">G16+G17</f>
        <v>3908</v>
      </c>
      <c r="H15" s="30" t="n">
        <f aca="false">(G15-F15)*E15</f>
        <v>4650</v>
      </c>
      <c r="I15" s="0"/>
    </row>
    <row r="16" customFormat="false" ht="30" hidden="false" customHeight="false" outlineLevel="0" collapsed="false">
      <c r="A16" s="25" t="s">
        <v>15</v>
      </c>
      <c r="B16" s="26" t="n">
        <v>9335782</v>
      </c>
      <c r="C16" s="27" t="s">
        <v>12</v>
      </c>
      <c r="D16" s="22" t="s">
        <v>11</v>
      </c>
      <c r="E16" s="23" t="n">
        <v>30</v>
      </c>
      <c r="F16" s="28" t="n">
        <v>2727</v>
      </c>
      <c r="G16" s="28" t="n">
        <v>2841</v>
      </c>
      <c r="H16" s="29" t="n">
        <f aca="false">(G16-F16)*E16</f>
        <v>3420</v>
      </c>
      <c r="I16" s="0"/>
    </row>
    <row r="17" customFormat="false" ht="30" hidden="false" customHeight="false" outlineLevel="0" collapsed="false">
      <c r="A17" s="25" t="s">
        <v>15</v>
      </c>
      <c r="B17" s="26" t="n">
        <v>9335782</v>
      </c>
      <c r="C17" s="27" t="s">
        <v>13</v>
      </c>
      <c r="D17" s="22" t="s">
        <v>11</v>
      </c>
      <c r="E17" s="23" t="n">
        <v>30</v>
      </c>
      <c r="F17" s="28" t="n">
        <v>1026</v>
      </c>
      <c r="G17" s="28" t="n">
        <v>1067</v>
      </c>
      <c r="H17" s="29" t="n">
        <f aca="false">(G17-F17)*E17</f>
        <v>1230</v>
      </c>
      <c r="I17" s="0"/>
    </row>
    <row r="18" customFormat="false" ht="30" hidden="false" customHeight="false" outlineLevel="0" collapsed="false">
      <c r="A18" s="19" t="s">
        <v>16</v>
      </c>
      <c r="B18" s="20" t="n">
        <v>8233542</v>
      </c>
      <c r="C18" s="21" t="s">
        <v>10</v>
      </c>
      <c r="D18" s="22"/>
      <c r="E18" s="23" t="n">
        <v>1</v>
      </c>
      <c r="F18" s="24" t="n">
        <f aca="false">F19+F20</f>
        <v>104728</v>
      </c>
      <c r="G18" s="24" t="n">
        <f aca="false">G19+G20</f>
        <v>106403</v>
      </c>
      <c r="H18" s="30" t="n">
        <f aca="false">(G18-F18)*E18</f>
        <v>1675</v>
      </c>
      <c r="I18" s="0"/>
    </row>
    <row r="19" customFormat="false" ht="30" hidden="false" customHeight="false" outlineLevel="0" collapsed="false">
      <c r="A19" s="25" t="s">
        <v>16</v>
      </c>
      <c r="B19" s="26" t="n">
        <v>8233542</v>
      </c>
      <c r="C19" s="27" t="s">
        <v>12</v>
      </c>
      <c r="D19" s="32"/>
      <c r="E19" s="33" t="n">
        <v>1</v>
      </c>
      <c r="F19" s="28" t="n">
        <v>68816</v>
      </c>
      <c r="G19" s="28" t="n">
        <v>69903</v>
      </c>
      <c r="H19" s="29" t="n">
        <f aca="false">(G19-F19)*E19</f>
        <v>1087</v>
      </c>
      <c r="I19" s="0"/>
    </row>
    <row r="20" customFormat="false" ht="30" hidden="false" customHeight="false" outlineLevel="0" collapsed="false">
      <c r="A20" s="25" t="s">
        <v>16</v>
      </c>
      <c r="B20" s="26" t="n">
        <v>8233542</v>
      </c>
      <c r="C20" s="27" t="s">
        <v>13</v>
      </c>
      <c r="D20" s="32"/>
      <c r="E20" s="33" t="n">
        <v>1</v>
      </c>
      <c r="F20" s="28" t="n">
        <v>35912</v>
      </c>
      <c r="G20" s="28" t="n">
        <v>36500</v>
      </c>
      <c r="H20" s="29" t="n">
        <f aca="false">(G20-F20)*E20</f>
        <v>588</v>
      </c>
      <c r="I20" s="0"/>
    </row>
    <row r="21" customFormat="false" ht="30" hidden="false" customHeight="false" outlineLevel="0" collapsed="false">
      <c r="A21" s="19" t="s">
        <v>17</v>
      </c>
      <c r="B21" s="20" t="n">
        <v>9335776</v>
      </c>
      <c r="C21" s="21" t="s">
        <v>10</v>
      </c>
      <c r="D21" s="22" t="s">
        <v>11</v>
      </c>
      <c r="E21" s="23" t="n">
        <v>30</v>
      </c>
      <c r="F21" s="24" t="n">
        <f aca="false">F22+F23</f>
        <v>3118</v>
      </c>
      <c r="G21" s="24" t="n">
        <f aca="false">G22+G23</f>
        <v>3235</v>
      </c>
      <c r="H21" s="30" t="n">
        <f aca="false">(G21-F21)*E21</f>
        <v>3510</v>
      </c>
      <c r="I21" s="0"/>
    </row>
    <row r="22" customFormat="false" ht="30" hidden="false" customHeight="false" outlineLevel="0" collapsed="false">
      <c r="A22" s="25" t="s">
        <v>17</v>
      </c>
      <c r="B22" s="26" t="n">
        <v>9335776</v>
      </c>
      <c r="C22" s="27" t="s">
        <v>12</v>
      </c>
      <c r="D22" s="22" t="s">
        <v>11</v>
      </c>
      <c r="E22" s="23" t="n">
        <v>30</v>
      </c>
      <c r="F22" s="28" t="n">
        <v>2276</v>
      </c>
      <c r="G22" s="28" t="n">
        <v>2363</v>
      </c>
      <c r="H22" s="29" t="n">
        <f aca="false">(G22-F22)*E22</f>
        <v>2610</v>
      </c>
      <c r="I22" s="0"/>
    </row>
    <row r="23" customFormat="false" ht="30" hidden="false" customHeight="false" outlineLevel="0" collapsed="false">
      <c r="A23" s="25" t="s">
        <v>17</v>
      </c>
      <c r="B23" s="26" t="n">
        <v>9335776</v>
      </c>
      <c r="C23" s="27" t="s">
        <v>13</v>
      </c>
      <c r="D23" s="22" t="s">
        <v>11</v>
      </c>
      <c r="E23" s="23" t="n">
        <v>30</v>
      </c>
      <c r="F23" s="28" t="n">
        <v>842</v>
      </c>
      <c r="G23" s="28" t="n">
        <v>872</v>
      </c>
      <c r="H23" s="29" t="n">
        <f aca="false">(G23-F23)*E23</f>
        <v>900</v>
      </c>
      <c r="I23" s="0"/>
    </row>
    <row r="24" customFormat="false" ht="30" hidden="false" customHeight="false" outlineLevel="0" collapsed="false">
      <c r="A24" s="19" t="s">
        <v>18</v>
      </c>
      <c r="B24" s="14" t="n">
        <v>8233521</v>
      </c>
      <c r="C24" s="21" t="s">
        <v>10</v>
      </c>
      <c r="D24" s="23"/>
      <c r="E24" s="23" t="n">
        <v>1</v>
      </c>
      <c r="F24" s="24" t="n">
        <f aca="false">F25+F26</f>
        <v>95879</v>
      </c>
      <c r="G24" s="24" t="n">
        <f aca="false">G25+G26</f>
        <v>98083</v>
      </c>
      <c r="H24" s="30" t="n">
        <f aca="false">(G24-F24)*E24</f>
        <v>2204</v>
      </c>
      <c r="I24" s="0"/>
    </row>
    <row r="25" customFormat="false" ht="30" hidden="false" customHeight="false" outlineLevel="0" collapsed="false">
      <c r="A25" s="25" t="s">
        <v>18</v>
      </c>
      <c r="B25" s="31" t="n">
        <v>8233521</v>
      </c>
      <c r="C25" s="27" t="s">
        <v>12</v>
      </c>
      <c r="D25" s="33"/>
      <c r="E25" s="33" t="n">
        <v>1</v>
      </c>
      <c r="F25" s="28" t="n">
        <v>62987</v>
      </c>
      <c r="G25" s="28" t="n">
        <v>64429</v>
      </c>
      <c r="H25" s="29" t="n">
        <f aca="false">(G25-F25)*E25</f>
        <v>1442</v>
      </c>
      <c r="I25" s="0"/>
    </row>
    <row r="26" customFormat="false" ht="30" hidden="false" customHeight="false" outlineLevel="0" collapsed="false">
      <c r="A26" s="34" t="s">
        <v>18</v>
      </c>
      <c r="B26" s="35" t="n">
        <v>8233521</v>
      </c>
      <c r="C26" s="36" t="s">
        <v>13</v>
      </c>
      <c r="D26" s="37"/>
      <c r="E26" s="37" t="n">
        <v>1</v>
      </c>
      <c r="F26" s="38" t="n">
        <v>32892</v>
      </c>
      <c r="G26" s="38" t="n">
        <v>33654</v>
      </c>
      <c r="H26" s="39" t="n">
        <f aca="false">(G26-F26)*E26</f>
        <v>762</v>
      </c>
      <c r="I26" s="0"/>
    </row>
    <row r="27" customFormat="false" ht="15.75" hidden="false" customHeight="false" outlineLevel="0" collapsed="false">
      <c r="A27" s="19" t="s">
        <v>19</v>
      </c>
      <c r="B27" s="14" t="s">
        <v>20</v>
      </c>
      <c r="C27" s="21" t="s">
        <v>10</v>
      </c>
      <c r="D27" s="33"/>
      <c r="E27" s="33" t="n">
        <v>1</v>
      </c>
      <c r="F27" s="24" t="n">
        <f aca="false">F28+F29</f>
        <v>2972</v>
      </c>
      <c r="G27" s="24" t="n">
        <f aca="false">G28+G29</f>
        <v>3503</v>
      </c>
      <c r="H27" s="30" t="n">
        <f aca="false">G27-F27</f>
        <v>531</v>
      </c>
      <c r="I27" s="0"/>
    </row>
    <row r="28" customFormat="false" ht="15.75" hidden="false" customHeight="false" outlineLevel="0" collapsed="false">
      <c r="A28" s="25" t="s">
        <v>19</v>
      </c>
      <c r="B28" s="31" t="s">
        <v>20</v>
      </c>
      <c r="C28" s="27" t="s">
        <v>12</v>
      </c>
      <c r="D28" s="33"/>
      <c r="E28" s="33" t="n">
        <v>1</v>
      </c>
      <c r="F28" s="28" t="n">
        <v>1972</v>
      </c>
      <c r="G28" s="28" t="n">
        <v>2325</v>
      </c>
      <c r="H28" s="29" t="n">
        <f aca="false">G28-F28</f>
        <v>353</v>
      </c>
      <c r="I28" s="0"/>
    </row>
    <row r="29" customFormat="false" ht="15.75" hidden="false" customHeight="false" outlineLevel="0" collapsed="false">
      <c r="A29" s="25" t="s">
        <v>19</v>
      </c>
      <c r="B29" s="31" t="s">
        <v>20</v>
      </c>
      <c r="C29" s="36" t="s">
        <v>13</v>
      </c>
      <c r="D29" s="33"/>
      <c r="E29" s="33" t="n">
        <v>1</v>
      </c>
      <c r="F29" s="28" t="n">
        <v>1000</v>
      </c>
      <c r="G29" s="28" t="n">
        <v>1178</v>
      </c>
      <c r="H29" s="29" t="n">
        <f aca="false">G29-F29</f>
        <v>178</v>
      </c>
      <c r="I29" s="0"/>
    </row>
    <row r="30" customFormat="false" ht="15.75" hidden="false" customHeight="false" outlineLevel="0" collapsed="false">
      <c r="A30" s="19" t="s">
        <v>21</v>
      </c>
      <c r="B30" s="31" t="s">
        <v>22</v>
      </c>
      <c r="C30" s="21" t="s">
        <v>10</v>
      </c>
      <c r="D30" s="33"/>
      <c r="E30" s="37" t="n">
        <v>1</v>
      </c>
      <c r="F30" s="24" t="n">
        <f aca="false">F31+F32</f>
        <v>1217</v>
      </c>
      <c r="G30" s="24" t="n">
        <f aca="false">G31+G32</f>
        <v>1387</v>
      </c>
      <c r="H30" s="30" t="n">
        <f aca="false">G30-F30</f>
        <v>170</v>
      </c>
      <c r="I30" s="0"/>
    </row>
    <row r="31" customFormat="false" ht="15.75" hidden="false" customHeight="false" outlineLevel="0" collapsed="false">
      <c r="A31" s="25" t="s">
        <v>21</v>
      </c>
      <c r="B31" s="31" t="s">
        <v>22</v>
      </c>
      <c r="C31" s="27" t="s">
        <v>12</v>
      </c>
      <c r="D31" s="33"/>
      <c r="E31" s="33" t="n">
        <v>1</v>
      </c>
      <c r="F31" s="40" t="n">
        <v>807</v>
      </c>
      <c r="G31" s="40" t="n">
        <v>920</v>
      </c>
      <c r="H31" s="41" t="n">
        <f aca="false">G31-F31</f>
        <v>113</v>
      </c>
      <c r="I31" s="0"/>
    </row>
    <row r="32" customFormat="false" ht="15.75" hidden="false" customHeight="false" outlineLevel="0" collapsed="false">
      <c r="A32" s="25" t="s">
        <v>21</v>
      </c>
      <c r="B32" s="31" t="s">
        <v>22</v>
      </c>
      <c r="C32" s="36" t="s">
        <v>13</v>
      </c>
      <c r="D32" s="33"/>
      <c r="E32" s="33" t="n">
        <v>1</v>
      </c>
      <c r="F32" s="40" t="n">
        <v>410</v>
      </c>
      <c r="G32" s="40" t="n">
        <v>467</v>
      </c>
      <c r="H32" s="41" t="n">
        <f aca="false">G32-F32</f>
        <v>57</v>
      </c>
      <c r="I32" s="0"/>
    </row>
    <row r="33" customFormat="false" ht="15.75" hidden="false" customHeight="false" outlineLevel="0" collapsed="false">
      <c r="A33" s="19" t="s">
        <v>23</v>
      </c>
      <c r="B33" s="14" t="s">
        <v>24</v>
      </c>
      <c r="C33" s="21" t="s">
        <v>10</v>
      </c>
      <c r="D33" s="33"/>
      <c r="E33" s="33" t="n">
        <v>1</v>
      </c>
      <c r="F33" s="42" t="n">
        <f aca="false">F34+F35</f>
        <v>8476</v>
      </c>
      <c r="G33" s="42" t="n">
        <f aca="false">G34+G35</f>
        <v>9840</v>
      </c>
      <c r="H33" s="43" t="n">
        <f aca="false">G33-F33</f>
        <v>1364</v>
      </c>
      <c r="I33" s="0"/>
    </row>
    <row r="34" customFormat="false" ht="15.75" hidden="false" customHeight="false" outlineLevel="0" collapsed="false">
      <c r="A34" s="25" t="s">
        <v>23</v>
      </c>
      <c r="B34" s="31" t="s">
        <v>24</v>
      </c>
      <c r="C34" s="27" t="s">
        <v>12</v>
      </c>
      <c r="D34" s="33"/>
      <c r="E34" s="37" t="n">
        <v>1</v>
      </c>
      <c r="F34" s="40" t="n">
        <v>5641</v>
      </c>
      <c r="G34" s="40" t="n">
        <v>6548</v>
      </c>
      <c r="H34" s="41" t="n">
        <f aca="false">G34-F34</f>
        <v>907</v>
      </c>
      <c r="I34" s="0"/>
    </row>
    <row r="35" customFormat="false" ht="15.75" hidden="false" customHeight="false" outlineLevel="0" collapsed="false">
      <c r="A35" s="25" t="s">
        <v>23</v>
      </c>
      <c r="B35" s="31" t="s">
        <v>24</v>
      </c>
      <c r="C35" s="36" t="s">
        <v>13</v>
      </c>
      <c r="D35" s="33"/>
      <c r="E35" s="33" t="n">
        <v>1</v>
      </c>
      <c r="F35" s="40" t="n">
        <v>2835</v>
      </c>
      <c r="G35" s="40" t="n">
        <v>3292</v>
      </c>
      <c r="H35" s="41" t="n">
        <f aca="false">G35-F35</f>
        <v>457</v>
      </c>
      <c r="I35" s="0"/>
    </row>
    <row r="36" customFormat="false" ht="15.75" hidden="false" customHeight="false" outlineLevel="0" collapsed="false">
      <c r="A36" s="19" t="s">
        <v>25</v>
      </c>
      <c r="B36" s="31" t="s">
        <v>26</v>
      </c>
      <c r="C36" s="21" t="s">
        <v>10</v>
      </c>
      <c r="D36" s="33"/>
      <c r="E36" s="33" t="n">
        <v>1</v>
      </c>
      <c r="F36" s="42" t="n">
        <f aca="false">F37+F38</f>
        <v>1414</v>
      </c>
      <c r="G36" s="42" t="n">
        <f aca="false">G37+G38</f>
        <v>1620</v>
      </c>
      <c r="H36" s="43" t="n">
        <f aca="false">G36-F36</f>
        <v>206</v>
      </c>
      <c r="I36" s="0"/>
    </row>
    <row r="37" customFormat="false" ht="15.75" hidden="false" customHeight="false" outlineLevel="0" collapsed="false">
      <c r="A37" s="25" t="s">
        <v>25</v>
      </c>
      <c r="B37" s="31" t="s">
        <v>26</v>
      </c>
      <c r="C37" s="27" t="s">
        <v>12</v>
      </c>
      <c r="D37" s="33"/>
      <c r="E37" s="33" t="n">
        <v>1</v>
      </c>
      <c r="F37" s="40" t="n">
        <v>941</v>
      </c>
      <c r="G37" s="40" t="n">
        <v>1078</v>
      </c>
      <c r="H37" s="41" t="n">
        <f aca="false">G37-F37</f>
        <v>137</v>
      </c>
      <c r="I37" s="0"/>
    </row>
    <row r="38" customFormat="false" ht="15.75" hidden="false" customHeight="false" outlineLevel="0" collapsed="false">
      <c r="A38" s="25" t="s">
        <v>25</v>
      </c>
      <c r="B38" s="31" t="s">
        <v>26</v>
      </c>
      <c r="C38" s="36" t="s">
        <v>13</v>
      </c>
      <c r="D38" s="33"/>
      <c r="E38" s="37" t="n">
        <v>1</v>
      </c>
      <c r="F38" s="40" t="n">
        <v>473</v>
      </c>
      <c r="G38" s="40" t="n">
        <v>542</v>
      </c>
      <c r="H38" s="41" t="n">
        <f aca="false">G38-F38</f>
        <v>69</v>
      </c>
      <c r="I38" s="0"/>
    </row>
    <row r="39" customFormat="false" ht="15.75" hidden="false" customHeight="false" outlineLevel="0" collapsed="false">
      <c r="A39" s="19" t="s">
        <v>27</v>
      </c>
      <c r="B39" s="31" t="s">
        <v>28</v>
      </c>
      <c r="C39" s="21" t="s">
        <v>10</v>
      </c>
      <c r="D39" s="33"/>
      <c r="E39" s="33" t="n">
        <v>1</v>
      </c>
      <c r="F39" s="42" t="n">
        <f aca="false">F40+F41</f>
        <v>8003</v>
      </c>
      <c r="G39" s="42" t="n">
        <f aca="false">G40+G41</f>
        <v>9420</v>
      </c>
      <c r="H39" s="43" t="n">
        <f aca="false">G39-F39</f>
        <v>1417</v>
      </c>
      <c r="I39" s="0"/>
    </row>
    <row r="40" customFormat="false" ht="15.75" hidden="false" customHeight="false" outlineLevel="0" collapsed="false">
      <c r="A40" s="25" t="s">
        <v>27</v>
      </c>
      <c r="B40" s="31" t="s">
        <v>28</v>
      </c>
      <c r="C40" s="27" t="s">
        <v>12</v>
      </c>
      <c r="D40" s="33"/>
      <c r="E40" s="33" t="n">
        <v>1</v>
      </c>
      <c r="F40" s="40" t="n">
        <v>5332</v>
      </c>
      <c r="G40" s="40" t="n">
        <v>6275</v>
      </c>
      <c r="H40" s="41" t="n">
        <f aca="false">G40-F40</f>
        <v>943</v>
      </c>
      <c r="I40" s="0"/>
    </row>
    <row r="41" customFormat="false" ht="15.75" hidden="false" customHeight="false" outlineLevel="0" collapsed="false">
      <c r="A41" s="25" t="s">
        <v>27</v>
      </c>
      <c r="B41" s="31" t="s">
        <v>28</v>
      </c>
      <c r="C41" s="36" t="s">
        <v>13</v>
      </c>
      <c r="D41" s="33"/>
      <c r="E41" s="33" t="n">
        <v>1</v>
      </c>
      <c r="F41" s="40" t="n">
        <v>2671</v>
      </c>
      <c r="G41" s="40" t="n">
        <v>3145</v>
      </c>
      <c r="H41" s="41" t="n">
        <f aca="false">G41-F41</f>
        <v>474</v>
      </c>
      <c r="I41" s="0"/>
    </row>
    <row r="42" customFormat="false" ht="15.75" hidden="false" customHeight="false" outlineLevel="0" collapsed="false">
      <c r="A42" s="19" t="s">
        <v>29</v>
      </c>
      <c r="B42" s="31" t="s">
        <v>30</v>
      </c>
      <c r="C42" s="21" t="s">
        <v>10</v>
      </c>
      <c r="D42" s="33"/>
      <c r="E42" s="37" t="n">
        <v>1</v>
      </c>
      <c r="F42" s="42" t="n">
        <f aca="false">F43+F44</f>
        <v>1365</v>
      </c>
      <c r="G42" s="42" t="n">
        <f aca="false">G43+G44</f>
        <v>1563</v>
      </c>
      <c r="H42" s="43" t="n">
        <f aca="false">G42-F42</f>
        <v>198</v>
      </c>
      <c r="I42" s="0"/>
    </row>
    <row r="43" customFormat="false" ht="15.75" hidden="false" customHeight="false" outlineLevel="0" collapsed="false">
      <c r="A43" s="25" t="s">
        <v>29</v>
      </c>
      <c r="B43" s="31" t="s">
        <v>30</v>
      </c>
      <c r="C43" s="27" t="s">
        <v>12</v>
      </c>
      <c r="D43" s="33"/>
      <c r="E43" s="33" t="n">
        <v>1</v>
      </c>
      <c r="F43" s="40" t="n">
        <v>909</v>
      </c>
      <c r="G43" s="40" t="n">
        <v>1040</v>
      </c>
      <c r="H43" s="41" t="n">
        <f aca="false">G43-F43</f>
        <v>131</v>
      </c>
      <c r="I43" s="0"/>
    </row>
    <row r="44" customFormat="false" ht="15.75" hidden="false" customHeight="false" outlineLevel="0" collapsed="false">
      <c r="A44" s="44" t="s">
        <v>29</v>
      </c>
      <c r="B44" s="31" t="s">
        <v>30</v>
      </c>
      <c r="C44" s="36" t="s">
        <v>13</v>
      </c>
      <c r="D44" s="33"/>
      <c r="E44" s="33" t="n">
        <v>1</v>
      </c>
      <c r="F44" s="40" t="n">
        <v>456</v>
      </c>
      <c r="G44" s="40" t="n">
        <v>523</v>
      </c>
      <c r="H44" s="41" t="n">
        <f aca="false">G44-F44</f>
        <v>67</v>
      </c>
      <c r="I44" s="0"/>
    </row>
    <row r="45" customFormat="false" ht="30" hidden="false" customHeight="false" outlineLevel="0" collapsed="false">
      <c r="A45" s="45" t="s">
        <v>31</v>
      </c>
      <c r="B45" s="46"/>
      <c r="C45" s="27"/>
      <c r="D45" s="47"/>
      <c r="E45" s="47"/>
      <c r="F45" s="48"/>
      <c r="G45" s="49"/>
      <c r="H45" s="50" t="n">
        <f aca="false">H9+H12+H15+H18+H21+H24+H27+H30+H33+H36+H39+H42</f>
        <v>19803</v>
      </c>
      <c r="I45" s="0"/>
    </row>
    <row r="46" customFormat="false" ht="15.75" hidden="false" customHeight="false" outlineLevel="0" collapsed="false">
      <c r="A46" s="51" t="s">
        <v>32</v>
      </c>
      <c r="B46" s="52"/>
      <c r="C46" s="53"/>
      <c r="D46" s="54"/>
      <c r="E46" s="54"/>
      <c r="F46" s="55"/>
      <c r="G46" s="56"/>
      <c r="H46" s="57" t="n">
        <f aca="false">H10+H13+H16+H19+H22+H25+H28+H31+H34+H37+H40+H43</f>
        <v>13841</v>
      </c>
      <c r="I46" s="58"/>
    </row>
    <row r="47" customFormat="false" ht="15.75" hidden="false" customHeight="false" outlineLevel="0" collapsed="false">
      <c r="A47" s="59" t="s">
        <v>33</v>
      </c>
      <c r="B47" s="60"/>
      <c r="C47" s="61"/>
      <c r="D47" s="62"/>
      <c r="E47" s="62"/>
      <c r="F47" s="63"/>
      <c r="G47" s="42"/>
      <c r="H47" s="64" t="n">
        <f aca="false">H11+H14+H17+H20+H23+H26+H29+H32+H35+H38+H41+H44</f>
        <v>5962</v>
      </c>
    </row>
    <row r="48" customFormat="false" ht="15.75" hidden="false" customHeight="false" outlineLevel="0" collapsed="false">
      <c r="A48" s="59" t="s">
        <v>34</v>
      </c>
      <c r="B48" s="65" t="n">
        <v>3.35</v>
      </c>
      <c r="C48" s="61" t="s">
        <v>35</v>
      </c>
      <c r="D48" s="62"/>
      <c r="E48" s="62"/>
      <c r="F48" s="63"/>
      <c r="G48" s="42"/>
      <c r="H48" s="66" t="n">
        <f aca="false">H46*B48</f>
        <v>46367.35</v>
      </c>
    </row>
    <row r="49" customFormat="false" ht="15.75" hidden="false" customHeight="false" outlineLevel="0" collapsed="false">
      <c r="A49" s="59" t="s">
        <v>36</v>
      </c>
      <c r="B49" s="65" t="n">
        <v>1.14</v>
      </c>
      <c r="C49" s="61" t="s">
        <v>35</v>
      </c>
      <c r="D49" s="62"/>
      <c r="E49" s="62"/>
      <c r="F49" s="63"/>
      <c r="G49" s="42"/>
      <c r="H49" s="66" t="n">
        <f aca="false">H47*B49</f>
        <v>6796.68</v>
      </c>
    </row>
    <row r="50" customFormat="false" ht="15.75" hidden="false" customHeight="false" outlineLevel="0" collapsed="false">
      <c r="A50" s="59" t="s">
        <v>37</v>
      </c>
      <c r="B50" s="60"/>
      <c r="C50" s="61"/>
      <c r="D50" s="62"/>
      <c r="E50" s="62"/>
      <c r="F50" s="63"/>
      <c r="G50" s="42"/>
      <c r="H50" s="66" t="n">
        <f aca="false">H48+H49</f>
        <v>53164.03</v>
      </c>
    </row>
    <row r="51" customFormat="false" ht="30" hidden="false" customHeight="false" outlineLevel="0" collapsed="false">
      <c r="A51" s="59" t="s">
        <v>38</v>
      </c>
      <c r="B51" s="60" t="s">
        <v>39</v>
      </c>
      <c r="C51" s="61" t="s">
        <v>40</v>
      </c>
      <c r="D51" s="62"/>
      <c r="E51" s="62"/>
      <c r="F51" s="63"/>
      <c r="G51" s="42"/>
      <c r="H51" s="66" t="n">
        <f aca="false">H50/B51</f>
        <v>2.10342187661968</v>
      </c>
    </row>
    <row r="52" customFormat="false" ht="30" hidden="false" customHeight="false" outlineLevel="0" collapsed="false">
      <c r="A52" s="59" t="s">
        <v>41</v>
      </c>
      <c r="B52" s="60"/>
      <c r="C52" s="61"/>
      <c r="D52" s="62"/>
      <c r="E52" s="62"/>
      <c r="F52" s="63"/>
      <c r="G52" s="42"/>
      <c r="H52" s="66" t="n">
        <f aca="false">H46/B51</f>
        <v>0.547615788236765</v>
      </c>
    </row>
    <row r="53" customFormat="false" ht="30" hidden="false" customHeight="false" outlineLevel="0" collapsed="false">
      <c r="A53" s="67" t="s">
        <v>42</v>
      </c>
      <c r="B53" s="68"/>
      <c r="C53" s="69"/>
      <c r="D53" s="70"/>
      <c r="E53" s="70"/>
      <c r="F53" s="71"/>
      <c r="G53" s="72"/>
      <c r="H53" s="73" t="n">
        <f aca="false">H47/B51</f>
        <v>0.235885075461859</v>
      </c>
    </row>
    <row r="54" customFormat="false" ht="13.8" hidden="false" customHeight="false" outlineLevel="0" collapsed="false">
      <c r="A54" s="74"/>
      <c r="B54" s="75"/>
      <c r="C54" s="76"/>
      <c r="D54" s="77"/>
      <c r="E54" s="77"/>
      <c r="F54" s="78"/>
      <c r="G54" s="79"/>
      <c r="H54" s="78"/>
    </row>
    <row r="55" customFormat="false" ht="13.8" hidden="false" customHeight="false" outlineLevel="0" collapsed="false">
      <c r="A55" s="80"/>
      <c r="B55" s="81"/>
      <c r="C55" s="82"/>
      <c r="D55" s="83"/>
      <c r="E55" s="83"/>
      <c r="F55" s="84"/>
      <c r="G55" s="85"/>
      <c r="H55" s="84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F9" activeCellId="0" sqref="F9"/>
    </sheetView>
  </sheetViews>
  <sheetFormatPr defaultRowHeight="13.8"/>
  <cols>
    <col collapsed="false" hidden="false" max="1" min="1" style="1" width="17.8571428571429"/>
    <col collapsed="false" hidden="false" max="2" min="2" style="2" width="14.4285714285714"/>
    <col collapsed="false" hidden="false" max="3" min="3" style="2" width="11.2857142857143"/>
    <col collapsed="false" hidden="false" max="5" min="4" style="3" width="9.14285714285714"/>
    <col collapsed="false" hidden="false" max="6" min="6" style="4" width="14.280612244898"/>
    <col collapsed="false" hidden="false" max="7" min="7" style="5" width="13.1377551020408"/>
    <col collapsed="false" hidden="false" max="8" min="8" style="5" width="18.8520408163265"/>
    <col collapsed="false" hidden="false" max="9" min="9" style="3" width="13.8571428571429"/>
    <col collapsed="false" hidden="false" max="1025" min="10" style="3" width="9.14285714285714"/>
  </cols>
  <sheetData>
    <row r="1" customFormat="false" ht="15" hidden="false" customHeight="false" outlineLevel="0" collapsed="false">
      <c r="A1" s="6"/>
      <c r="B1" s="7"/>
      <c r="C1" s="8"/>
      <c r="D1" s="9"/>
      <c r="E1" s="9"/>
      <c r="F1" s="10"/>
      <c r="G1" s="10"/>
      <c r="H1" s="10"/>
      <c r="I1" s="0"/>
    </row>
    <row r="2" customFormat="false" ht="13.8" hidden="false" customHeight="false" outlineLevel="0" collapsed="false">
      <c r="A2" s="11" t="s">
        <v>43</v>
      </c>
      <c r="B2" s="11"/>
      <c r="C2" s="11"/>
      <c r="D2" s="11"/>
      <c r="E2" s="11"/>
      <c r="F2" s="11"/>
      <c r="G2" s="11"/>
      <c r="H2" s="11"/>
      <c r="I2" s="0"/>
    </row>
    <row r="3" customFormat="false" ht="13.8" hidden="false" customHeight="false" outlineLevel="0" collapsed="false">
      <c r="A3" s="11"/>
      <c r="B3" s="11"/>
      <c r="C3" s="11"/>
      <c r="D3" s="11"/>
      <c r="E3" s="11"/>
      <c r="F3" s="11"/>
      <c r="G3" s="11"/>
      <c r="H3" s="11"/>
      <c r="I3" s="0"/>
    </row>
    <row r="4" customFormat="false" ht="15" hidden="false" customHeight="false" outlineLevel="0" collapsed="false">
      <c r="A4" s="6"/>
      <c r="B4" s="7"/>
      <c r="C4" s="8"/>
      <c r="D4" s="9"/>
      <c r="E4" s="9"/>
      <c r="F4" s="10"/>
      <c r="G4" s="10"/>
      <c r="H4" s="10"/>
      <c r="I4" s="0"/>
    </row>
    <row r="5" customFormat="false" ht="30" hidden="false" customHeight="true" outlineLevel="0" collapsed="false">
      <c r="A5" s="12" t="s">
        <v>1</v>
      </c>
      <c r="B5" s="13" t="s">
        <v>2</v>
      </c>
      <c r="C5" s="14" t="s">
        <v>3</v>
      </c>
      <c r="D5" s="13" t="s">
        <v>4</v>
      </c>
      <c r="E5" s="14" t="s">
        <v>5</v>
      </c>
      <c r="F5" s="15" t="s">
        <v>6</v>
      </c>
      <c r="G5" s="15" t="s">
        <v>6</v>
      </c>
      <c r="H5" s="15" t="s">
        <v>7</v>
      </c>
      <c r="I5" s="0"/>
    </row>
    <row r="6" customFormat="false" ht="0.75" hidden="false" customHeight="true" outlineLevel="0" collapsed="false">
      <c r="A6" s="12"/>
      <c r="B6" s="13"/>
      <c r="C6" s="14"/>
      <c r="D6" s="13"/>
      <c r="E6" s="13"/>
      <c r="F6" s="16"/>
      <c r="G6" s="16"/>
      <c r="H6" s="16"/>
      <c r="I6" s="0"/>
    </row>
    <row r="7" customFormat="false" ht="15" hidden="false" customHeight="true" outlineLevel="0" collapsed="false">
      <c r="A7" s="12"/>
      <c r="B7" s="13"/>
      <c r="C7" s="14"/>
      <c r="D7" s="13"/>
      <c r="E7" s="13"/>
      <c r="F7" s="17" t="n">
        <v>42023</v>
      </c>
      <c r="G7" s="17" t="n">
        <v>42054</v>
      </c>
      <c r="H7" s="18" t="s">
        <v>8</v>
      </c>
      <c r="I7" s="0"/>
    </row>
    <row r="8" customFormat="false" ht="42" hidden="false" customHeight="true" outlineLevel="0" collapsed="false">
      <c r="A8" s="12"/>
      <c r="B8" s="13"/>
      <c r="C8" s="14"/>
      <c r="D8" s="13"/>
      <c r="E8" s="13"/>
      <c r="F8" s="17"/>
      <c r="G8" s="17"/>
      <c r="H8" s="18"/>
      <c r="I8" s="0"/>
    </row>
    <row r="9" customFormat="false" ht="30" hidden="false" customHeight="false" outlineLevel="0" collapsed="false">
      <c r="A9" s="19" t="s">
        <v>9</v>
      </c>
      <c r="B9" s="20" t="n">
        <v>9336028</v>
      </c>
      <c r="C9" s="21" t="s">
        <v>10</v>
      </c>
      <c r="D9" s="22" t="s">
        <v>11</v>
      </c>
      <c r="E9" s="23" t="n">
        <v>30</v>
      </c>
      <c r="F9" s="24" t="n">
        <f aca="false">F11+F10</f>
        <v>1870</v>
      </c>
      <c r="G9" s="24" t="n">
        <f aca="false">G11+G10</f>
        <v>1929</v>
      </c>
      <c r="H9" s="24" t="n">
        <f aca="false">(G9-F9)*E9</f>
        <v>1770</v>
      </c>
      <c r="I9" s="0"/>
    </row>
    <row r="10" customFormat="false" ht="30" hidden="false" customHeight="false" outlineLevel="0" collapsed="false">
      <c r="A10" s="25" t="s">
        <v>9</v>
      </c>
      <c r="B10" s="26" t="n">
        <v>9336028</v>
      </c>
      <c r="C10" s="27" t="s">
        <v>12</v>
      </c>
      <c r="D10" s="22" t="s">
        <v>11</v>
      </c>
      <c r="E10" s="23" t="n">
        <v>30</v>
      </c>
      <c r="F10" s="28" t="n">
        <v>1298</v>
      </c>
      <c r="G10" s="28" t="n">
        <v>1340</v>
      </c>
      <c r="H10" s="29" t="n">
        <f aca="false">(G10-F10)*E10</f>
        <v>1260</v>
      </c>
      <c r="I10" s="0"/>
    </row>
    <row r="11" customFormat="false" ht="30" hidden="false" customHeight="false" outlineLevel="0" collapsed="false">
      <c r="A11" s="25" t="s">
        <v>9</v>
      </c>
      <c r="B11" s="86" t="n">
        <v>9336028</v>
      </c>
      <c r="C11" s="27" t="s">
        <v>13</v>
      </c>
      <c r="D11" s="22" t="s">
        <v>11</v>
      </c>
      <c r="E11" s="23" t="n">
        <v>30</v>
      </c>
      <c r="F11" s="28" t="n">
        <v>572</v>
      </c>
      <c r="G11" s="28" t="n">
        <v>589</v>
      </c>
      <c r="H11" s="29" t="n">
        <f aca="false">(G11-F11)*E11</f>
        <v>510</v>
      </c>
      <c r="I11" s="0"/>
    </row>
    <row r="12" customFormat="false" ht="30" hidden="false" customHeight="false" outlineLevel="0" collapsed="false">
      <c r="A12" s="19" t="s">
        <v>44</v>
      </c>
      <c r="B12" s="14" t="n">
        <v>8247432</v>
      </c>
      <c r="C12" s="21" t="s">
        <v>10</v>
      </c>
      <c r="D12" s="22"/>
      <c r="E12" s="23" t="n">
        <v>1</v>
      </c>
      <c r="F12" s="24" t="n">
        <f aca="false">F13+F14</f>
        <v>31754</v>
      </c>
      <c r="G12" s="24" t="n">
        <f aca="false">G13+G14</f>
        <v>32082</v>
      </c>
      <c r="H12" s="30" t="n">
        <f aca="false">(G12-F12)*E12</f>
        <v>328</v>
      </c>
      <c r="I12" s="0"/>
    </row>
    <row r="13" customFormat="false" ht="30" hidden="false" customHeight="false" outlineLevel="0" collapsed="false">
      <c r="A13" s="25" t="s">
        <v>44</v>
      </c>
      <c r="B13" s="31" t="n">
        <v>8247432</v>
      </c>
      <c r="C13" s="27" t="s">
        <v>12</v>
      </c>
      <c r="D13" s="32"/>
      <c r="E13" s="33" t="n">
        <v>1</v>
      </c>
      <c r="F13" s="28" t="n">
        <v>21450</v>
      </c>
      <c r="G13" s="28" t="n">
        <v>21730</v>
      </c>
      <c r="H13" s="29" t="n">
        <f aca="false">(G13-F13)*E13</f>
        <v>280</v>
      </c>
      <c r="I13" s="0"/>
    </row>
    <row r="14" customFormat="false" ht="30" hidden="false" customHeight="false" outlineLevel="0" collapsed="false">
      <c r="A14" s="25" t="s">
        <v>44</v>
      </c>
      <c r="B14" s="31" t="n">
        <v>8247432</v>
      </c>
      <c r="C14" s="27" t="s">
        <v>13</v>
      </c>
      <c r="D14" s="32"/>
      <c r="E14" s="33" t="n">
        <v>1</v>
      </c>
      <c r="F14" s="28" t="n">
        <v>10304</v>
      </c>
      <c r="G14" s="28" t="n">
        <v>10352</v>
      </c>
      <c r="H14" s="29" t="n">
        <f aca="false">(G14-F14)*E14</f>
        <v>48</v>
      </c>
      <c r="I14" s="0"/>
    </row>
    <row r="15" customFormat="false" ht="15.75" hidden="false" customHeight="false" outlineLevel="0" collapsed="false">
      <c r="A15" s="19" t="s">
        <v>45</v>
      </c>
      <c r="B15" s="20" t="s">
        <v>46</v>
      </c>
      <c r="C15" s="21" t="s">
        <v>10</v>
      </c>
      <c r="D15" s="22"/>
      <c r="E15" s="23" t="n">
        <v>1</v>
      </c>
      <c r="F15" s="24" t="n">
        <f aca="false">F16+F17</f>
        <v>31500</v>
      </c>
      <c r="G15" s="24" t="n">
        <f aca="false">G16+G17</f>
        <v>32934</v>
      </c>
      <c r="H15" s="30" t="n">
        <f aca="false">(G15-F15)*E15</f>
        <v>1434</v>
      </c>
      <c r="I15" s="0"/>
    </row>
    <row r="16" customFormat="false" ht="15.75" hidden="false" customHeight="false" outlineLevel="0" collapsed="false">
      <c r="A16" s="25" t="s">
        <v>45</v>
      </c>
      <c r="B16" s="20" t="s">
        <v>46</v>
      </c>
      <c r="C16" s="27" t="s">
        <v>12</v>
      </c>
      <c r="D16" s="32"/>
      <c r="E16" s="33" t="n">
        <v>1</v>
      </c>
      <c r="F16" s="28" t="n">
        <v>20990</v>
      </c>
      <c r="G16" s="28" t="n">
        <v>21946</v>
      </c>
      <c r="H16" s="29" t="n">
        <f aca="false">(G16-F16)*E16</f>
        <v>956</v>
      </c>
      <c r="I16" s="0"/>
    </row>
    <row r="17" customFormat="false" ht="15.75" hidden="false" customHeight="false" outlineLevel="0" collapsed="false">
      <c r="A17" s="25" t="s">
        <v>45</v>
      </c>
      <c r="B17" s="20" t="s">
        <v>46</v>
      </c>
      <c r="C17" s="27" t="s">
        <v>13</v>
      </c>
      <c r="D17" s="32"/>
      <c r="E17" s="33" t="n">
        <v>1</v>
      </c>
      <c r="F17" s="28" t="n">
        <v>10510</v>
      </c>
      <c r="G17" s="28" t="n">
        <v>10988</v>
      </c>
      <c r="H17" s="29" t="n">
        <f aca="false">(G17-F17)*E17</f>
        <v>478</v>
      </c>
      <c r="I17" s="0"/>
    </row>
    <row r="18" customFormat="false" ht="30" hidden="false" customHeight="false" outlineLevel="0" collapsed="false">
      <c r="A18" s="19" t="s">
        <v>15</v>
      </c>
      <c r="B18" s="20" t="n">
        <v>9335588</v>
      </c>
      <c r="C18" s="21" t="s">
        <v>10</v>
      </c>
      <c r="D18" s="22" t="s">
        <v>11</v>
      </c>
      <c r="E18" s="23" t="n">
        <v>30</v>
      </c>
      <c r="F18" s="24" t="n">
        <f aca="false">F19+F20</f>
        <v>2162</v>
      </c>
      <c r="G18" s="24" t="n">
        <f aca="false">G19+G20</f>
        <v>2229</v>
      </c>
      <c r="H18" s="30" t="n">
        <f aca="false">(G18-F18)*E18</f>
        <v>2010</v>
      </c>
      <c r="I18" s="0"/>
    </row>
    <row r="19" customFormat="false" ht="30" hidden="false" customHeight="false" outlineLevel="0" collapsed="false">
      <c r="A19" s="25" t="s">
        <v>15</v>
      </c>
      <c r="B19" s="26" t="n">
        <v>9335588</v>
      </c>
      <c r="C19" s="27" t="s">
        <v>12</v>
      </c>
      <c r="D19" s="22" t="s">
        <v>11</v>
      </c>
      <c r="E19" s="23" t="n">
        <v>30</v>
      </c>
      <c r="F19" s="28" t="n">
        <v>1486</v>
      </c>
      <c r="G19" s="28" t="n">
        <v>1533</v>
      </c>
      <c r="H19" s="29" t="n">
        <f aca="false">(G19-F19)*E19</f>
        <v>1410</v>
      </c>
      <c r="I19" s="0"/>
    </row>
    <row r="20" customFormat="false" ht="30" hidden="false" customHeight="false" outlineLevel="0" collapsed="false">
      <c r="A20" s="25" t="s">
        <v>15</v>
      </c>
      <c r="B20" s="26" t="n">
        <v>9335588</v>
      </c>
      <c r="C20" s="27" t="s">
        <v>13</v>
      </c>
      <c r="D20" s="22" t="s">
        <v>11</v>
      </c>
      <c r="E20" s="23" t="n">
        <v>30</v>
      </c>
      <c r="F20" s="28" t="n">
        <v>676</v>
      </c>
      <c r="G20" s="28" t="n">
        <v>696</v>
      </c>
      <c r="H20" s="29" t="n">
        <f aca="false">(G20-F20)*E20</f>
        <v>600</v>
      </c>
      <c r="I20" s="0"/>
    </row>
    <row r="21" customFormat="false" ht="30" hidden="false" customHeight="false" outlineLevel="0" collapsed="false">
      <c r="A21" s="19" t="s">
        <v>47</v>
      </c>
      <c r="B21" s="14" t="n">
        <v>8231350</v>
      </c>
      <c r="C21" s="21" t="s">
        <v>10</v>
      </c>
      <c r="D21" s="23"/>
      <c r="E21" s="23" t="n">
        <v>1</v>
      </c>
      <c r="F21" s="24" t="n">
        <f aca="false">F22+F23</f>
        <v>37954</v>
      </c>
      <c r="G21" s="24" t="n">
        <f aca="false">G22+G23</f>
        <v>38236</v>
      </c>
      <c r="H21" s="30" t="n">
        <f aca="false">(G21-F21)*E21</f>
        <v>282</v>
      </c>
      <c r="I21" s="0"/>
    </row>
    <row r="22" customFormat="false" ht="30" hidden="false" customHeight="false" outlineLevel="0" collapsed="false">
      <c r="A22" s="25" t="s">
        <v>47</v>
      </c>
      <c r="B22" s="31" t="n">
        <v>8231350</v>
      </c>
      <c r="C22" s="27" t="s">
        <v>12</v>
      </c>
      <c r="D22" s="33"/>
      <c r="E22" s="33" t="n">
        <v>1</v>
      </c>
      <c r="F22" s="28" t="n">
        <v>25494</v>
      </c>
      <c r="G22" s="28" t="n">
        <v>25727</v>
      </c>
      <c r="H22" s="29" t="n">
        <f aca="false">(G22-F22)*E22</f>
        <v>233</v>
      </c>
      <c r="I22" s="0"/>
    </row>
    <row r="23" customFormat="false" ht="30" hidden="false" customHeight="false" outlineLevel="0" collapsed="false">
      <c r="A23" s="34" t="s">
        <v>47</v>
      </c>
      <c r="B23" s="35" t="n">
        <v>8231350</v>
      </c>
      <c r="C23" s="36" t="s">
        <v>13</v>
      </c>
      <c r="D23" s="37"/>
      <c r="E23" s="37" t="n">
        <v>1</v>
      </c>
      <c r="F23" s="87" t="n">
        <v>12460</v>
      </c>
      <c r="G23" s="87" t="n">
        <v>12509</v>
      </c>
      <c r="H23" s="88" t="n">
        <f aca="false">(G23-F23)*E23</f>
        <v>49</v>
      </c>
      <c r="I23" s="0"/>
    </row>
    <row r="24" customFormat="false" ht="30" hidden="false" customHeight="false" outlineLevel="0" collapsed="false">
      <c r="A24" s="89" t="s">
        <v>31</v>
      </c>
      <c r="B24" s="90"/>
      <c r="C24" s="91"/>
      <c r="D24" s="92"/>
      <c r="E24" s="92"/>
      <c r="F24" s="93"/>
      <c r="G24" s="94"/>
      <c r="H24" s="95" t="n">
        <f aca="false">H9+H12+H15+H18+H21</f>
        <v>5824</v>
      </c>
      <c r="I24" s="0"/>
    </row>
    <row r="25" customFormat="false" ht="15.75" hidden="false" customHeight="false" outlineLevel="0" collapsed="false">
      <c r="A25" s="51" t="s">
        <v>32</v>
      </c>
      <c r="B25" s="52"/>
      <c r="C25" s="53"/>
      <c r="D25" s="54"/>
      <c r="E25" s="54"/>
      <c r="F25" s="55"/>
      <c r="G25" s="56"/>
      <c r="H25" s="96" t="n">
        <f aca="false">H10+H13+H16+H19+H22</f>
        <v>4139</v>
      </c>
      <c r="I25" s="58"/>
    </row>
    <row r="26" customFormat="false" ht="15.75" hidden="false" customHeight="false" outlineLevel="0" collapsed="false">
      <c r="A26" s="59" t="s">
        <v>33</v>
      </c>
      <c r="B26" s="60"/>
      <c r="C26" s="61"/>
      <c r="D26" s="62"/>
      <c r="E26" s="62"/>
      <c r="F26" s="63"/>
      <c r="G26" s="42"/>
      <c r="H26" s="97" t="n">
        <f aca="false">H11+H14+H17+H20+H23</f>
        <v>1685</v>
      </c>
    </row>
    <row r="27" customFormat="false" ht="15.75" hidden="false" customHeight="false" outlineLevel="0" collapsed="false">
      <c r="A27" s="59" t="s">
        <v>34</v>
      </c>
      <c r="B27" s="65" t="n">
        <v>3.35</v>
      </c>
      <c r="C27" s="61" t="s">
        <v>35</v>
      </c>
      <c r="D27" s="62"/>
      <c r="E27" s="62"/>
      <c r="F27" s="98"/>
      <c r="G27" s="99"/>
      <c r="H27" s="100" t="n">
        <f aca="false">H25*B27</f>
        <v>13865.65</v>
      </c>
    </row>
    <row r="28" customFormat="false" ht="15.75" hidden="false" customHeight="false" outlineLevel="0" collapsed="false">
      <c r="A28" s="59" t="s">
        <v>36</v>
      </c>
      <c r="B28" s="65" t="n">
        <v>1.14</v>
      </c>
      <c r="C28" s="61" t="s">
        <v>35</v>
      </c>
      <c r="D28" s="62"/>
      <c r="E28" s="62"/>
      <c r="F28" s="98"/>
      <c r="G28" s="99"/>
      <c r="H28" s="100" t="n">
        <f aca="false">H26*B28</f>
        <v>1920.9</v>
      </c>
    </row>
    <row r="29" customFormat="false" ht="15.75" hidden="false" customHeight="false" outlineLevel="0" collapsed="false">
      <c r="A29" s="59" t="s">
        <v>37</v>
      </c>
      <c r="B29" s="60"/>
      <c r="C29" s="61"/>
      <c r="D29" s="62"/>
      <c r="E29" s="62"/>
      <c r="F29" s="98"/>
      <c r="G29" s="99"/>
      <c r="H29" s="100" t="n">
        <f aca="false">H27+H28</f>
        <v>15786.55</v>
      </c>
    </row>
    <row r="30" customFormat="false" ht="30" hidden="false" customHeight="false" outlineLevel="0" collapsed="false">
      <c r="A30" s="59" t="s">
        <v>38</v>
      </c>
      <c r="B30" s="60" t="s">
        <v>48</v>
      </c>
      <c r="C30" s="61" t="s">
        <v>40</v>
      </c>
      <c r="D30" s="62"/>
      <c r="E30" s="62"/>
      <c r="F30" s="98"/>
      <c r="G30" s="99"/>
      <c r="H30" s="100" t="n">
        <f aca="false">H29/B30</f>
        <v>1.59415013935453</v>
      </c>
    </row>
    <row r="31" customFormat="false" ht="30" hidden="false" customHeight="false" outlineLevel="0" collapsed="false">
      <c r="A31" s="59" t="s">
        <v>41</v>
      </c>
      <c r="B31" s="60"/>
      <c r="C31" s="61"/>
      <c r="D31" s="62"/>
      <c r="E31" s="62"/>
      <c r="F31" s="98"/>
      <c r="G31" s="99"/>
      <c r="H31" s="100" t="n">
        <f aca="false">H25/B30</f>
        <v>0.417962596437371</v>
      </c>
    </row>
    <row r="32" customFormat="false" ht="30" hidden="false" customHeight="false" outlineLevel="0" collapsed="false">
      <c r="A32" s="67" t="s">
        <v>42</v>
      </c>
      <c r="B32" s="68"/>
      <c r="C32" s="69"/>
      <c r="D32" s="70"/>
      <c r="E32" s="70"/>
      <c r="F32" s="101"/>
      <c r="G32" s="102"/>
      <c r="H32" s="103" t="n">
        <f aca="false">H26/B30</f>
        <v>0.170153895867835</v>
      </c>
    </row>
    <row r="33" customFormat="false" ht="13.8" hidden="false" customHeight="false" outlineLevel="0" collapsed="false">
      <c r="A33" s="74"/>
      <c r="B33" s="75"/>
      <c r="C33" s="76"/>
      <c r="D33" s="77"/>
      <c r="E33" s="77"/>
      <c r="F33" s="78"/>
      <c r="G33" s="79"/>
      <c r="H33" s="79"/>
    </row>
    <row r="34" customFormat="false" ht="13.8" hidden="false" customHeight="false" outlineLevel="0" collapsed="false">
      <c r="A34" s="80"/>
      <c r="B34" s="81"/>
      <c r="C34" s="82"/>
      <c r="D34" s="83"/>
      <c r="E34" s="83"/>
      <c r="F34" s="84"/>
      <c r="G34" s="85"/>
      <c r="H34" s="85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H25" activeCellId="0" sqref="H25"/>
    </sheetView>
  </sheetViews>
  <sheetFormatPr defaultRowHeight="13.8"/>
  <cols>
    <col collapsed="false" hidden="false" max="1" min="1" style="1" width="17.8571428571429"/>
    <col collapsed="false" hidden="false" max="2" min="2" style="2" width="14.4285714285714"/>
    <col collapsed="false" hidden="false" max="3" min="3" style="2" width="11.2857142857143"/>
    <col collapsed="false" hidden="false" max="5" min="4" style="3" width="9.14285714285714"/>
    <col collapsed="false" hidden="false" max="6" min="6" style="4" width="14.280612244898"/>
    <col collapsed="false" hidden="false" max="7" min="7" style="5" width="13.1377551020408"/>
    <col collapsed="false" hidden="false" max="8" min="8" style="5" width="18.8520408163265"/>
    <col collapsed="false" hidden="false" max="9" min="9" style="3" width="13.8571428571429"/>
    <col collapsed="false" hidden="false" max="1025" min="10" style="3" width="9.14285714285714"/>
  </cols>
  <sheetData>
    <row r="1" customFormat="false" ht="15" hidden="false" customHeight="false" outlineLevel="0" collapsed="false">
      <c r="A1" s="6"/>
      <c r="B1" s="7"/>
      <c r="C1" s="8"/>
      <c r="D1" s="9"/>
      <c r="E1" s="9"/>
      <c r="F1" s="10"/>
      <c r="G1" s="10"/>
      <c r="H1" s="10"/>
      <c r="I1" s="0"/>
    </row>
    <row r="2" customFormat="false" ht="13.8" hidden="false" customHeight="false" outlineLevel="0" collapsed="false">
      <c r="A2" s="11" t="s">
        <v>49</v>
      </c>
      <c r="B2" s="11"/>
      <c r="C2" s="11"/>
      <c r="D2" s="11"/>
      <c r="E2" s="11"/>
      <c r="F2" s="11"/>
      <c r="G2" s="11"/>
      <c r="H2" s="11"/>
      <c r="I2" s="0"/>
    </row>
    <row r="3" customFormat="false" ht="13.8" hidden="false" customHeight="false" outlineLevel="0" collapsed="false">
      <c r="A3" s="11"/>
      <c r="B3" s="11"/>
      <c r="C3" s="11"/>
      <c r="D3" s="11"/>
      <c r="E3" s="11"/>
      <c r="F3" s="11"/>
      <c r="G3" s="11"/>
      <c r="H3" s="11"/>
      <c r="I3" s="0"/>
    </row>
    <row r="4" customFormat="false" ht="15" hidden="false" customHeight="false" outlineLevel="0" collapsed="false">
      <c r="A4" s="6"/>
      <c r="B4" s="7"/>
      <c r="C4" s="8"/>
      <c r="D4" s="9"/>
      <c r="E4" s="9"/>
      <c r="F4" s="10"/>
      <c r="G4" s="10"/>
      <c r="H4" s="10"/>
      <c r="I4" s="0"/>
    </row>
    <row r="5" customFormat="false" ht="30" hidden="false" customHeight="true" outlineLevel="0" collapsed="false">
      <c r="A5" s="12" t="s">
        <v>1</v>
      </c>
      <c r="B5" s="13" t="s">
        <v>2</v>
      </c>
      <c r="C5" s="14" t="s">
        <v>3</v>
      </c>
      <c r="D5" s="13" t="s">
        <v>4</v>
      </c>
      <c r="E5" s="14" t="s">
        <v>5</v>
      </c>
      <c r="F5" s="15" t="s">
        <v>6</v>
      </c>
      <c r="G5" s="15" t="s">
        <v>6</v>
      </c>
      <c r="H5" s="15" t="s">
        <v>7</v>
      </c>
      <c r="I5" s="0"/>
    </row>
    <row r="6" customFormat="false" ht="0.75" hidden="false" customHeight="true" outlineLevel="0" collapsed="false">
      <c r="A6" s="12"/>
      <c r="B6" s="13"/>
      <c r="C6" s="14"/>
      <c r="D6" s="13"/>
      <c r="E6" s="13"/>
      <c r="F6" s="16"/>
      <c r="G6" s="16"/>
      <c r="H6" s="16"/>
      <c r="I6" s="0"/>
    </row>
    <row r="7" customFormat="false" ht="15" hidden="false" customHeight="true" outlineLevel="0" collapsed="false">
      <c r="A7" s="12"/>
      <c r="B7" s="13"/>
      <c r="C7" s="14"/>
      <c r="D7" s="13"/>
      <c r="E7" s="13"/>
      <c r="F7" s="17" t="n">
        <v>42023</v>
      </c>
      <c r="G7" s="17" t="n">
        <v>42054</v>
      </c>
      <c r="H7" s="18" t="s">
        <v>8</v>
      </c>
      <c r="I7" s="0"/>
    </row>
    <row r="8" customFormat="false" ht="42" hidden="false" customHeight="true" outlineLevel="0" collapsed="false">
      <c r="A8" s="12"/>
      <c r="B8" s="13"/>
      <c r="C8" s="14"/>
      <c r="D8" s="13"/>
      <c r="E8" s="13"/>
      <c r="F8" s="17"/>
      <c r="G8" s="17"/>
      <c r="H8" s="18"/>
      <c r="I8" s="0"/>
    </row>
    <row r="9" customFormat="false" ht="30" hidden="false" customHeight="false" outlineLevel="0" collapsed="false">
      <c r="A9" s="19" t="s">
        <v>50</v>
      </c>
      <c r="B9" s="20" t="n">
        <v>13526317</v>
      </c>
      <c r="C9" s="21" t="s">
        <v>10</v>
      </c>
      <c r="D9" s="22" t="s">
        <v>51</v>
      </c>
      <c r="E9" s="23" t="n">
        <v>20</v>
      </c>
      <c r="F9" s="24" t="n">
        <f aca="false">F11+F10</f>
        <v>2765</v>
      </c>
      <c r="G9" s="24" t="n">
        <f aca="false">G11+G10</f>
        <v>2939</v>
      </c>
      <c r="H9" s="24" t="n">
        <f aca="false">(G9-F9)*E9</f>
        <v>3480</v>
      </c>
      <c r="I9" s="0"/>
    </row>
    <row r="10" customFormat="false" ht="30" hidden="false" customHeight="false" outlineLevel="0" collapsed="false">
      <c r="A10" s="25" t="s">
        <v>50</v>
      </c>
      <c r="B10" s="26" t="n">
        <v>13526317</v>
      </c>
      <c r="C10" s="27" t="s">
        <v>12</v>
      </c>
      <c r="D10" s="22" t="s">
        <v>51</v>
      </c>
      <c r="E10" s="23" t="n">
        <v>20</v>
      </c>
      <c r="F10" s="28" t="n">
        <v>1847</v>
      </c>
      <c r="G10" s="28" t="n">
        <v>1967</v>
      </c>
      <c r="H10" s="29" t="n">
        <f aca="false">(G10-F10)*E10</f>
        <v>2400</v>
      </c>
      <c r="I10" s="0"/>
    </row>
    <row r="11" customFormat="false" ht="30" hidden="false" customHeight="false" outlineLevel="0" collapsed="false">
      <c r="A11" s="25" t="s">
        <v>50</v>
      </c>
      <c r="B11" s="86" t="n">
        <v>13526317</v>
      </c>
      <c r="C11" s="27" t="s">
        <v>13</v>
      </c>
      <c r="D11" s="22" t="s">
        <v>51</v>
      </c>
      <c r="E11" s="23" t="n">
        <v>20</v>
      </c>
      <c r="F11" s="28" t="n">
        <v>918</v>
      </c>
      <c r="G11" s="28" t="n">
        <v>972</v>
      </c>
      <c r="H11" s="29" t="n">
        <f aca="false">(G11-F11)*E11</f>
        <v>1080</v>
      </c>
      <c r="I11" s="0"/>
    </row>
    <row r="12" customFormat="false" ht="30" hidden="false" customHeight="false" outlineLevel="0" collapsed="false">
      <c r="A12" s="19" t="s">
        <v>52</v>
      </c>
      <c r="B12" s="14" t="n">
        <v>135438832</v>
      </c>
      <c r="C12" s="21" t="s">
        <v>10</v>
      </c>
      <c r="D12" s="22"/>
      <c r="E12" s="23" t="n">
        <v>1</v>
      </c>
      <c r="F12" s="24" t="n">
        <f aca="false">F13+F14</f>
        <v>31139</v>
      </c>
      <c r="G12" s="24" t="n">
        <f aca="false">G13+G14</f>
        <v>32118</v>
      </c>
      <c r="H12" s="30" t="n">
        <f aca="false">(G12-F12)*E12</f>
        <v>979</v>
      </c>
      <c r="I12" s="0"/>
    </row>
    <row r="13" customFormat="false" ht="30" hidden="false" customHeight="false" outlineLevel="0" collapsed="false">
      <c r="A13" s="25" t="s">
        <v>53</v>
      </c>
      <c r="B13" s="31" t="n">
        <v>135438832</v>
      </c>
      <c r="C13" s="27" t="s">
        <v>12</v>
      </c>
      <c r="D13" s="32"/>
      <c r="E13" s="33" t="n">
        <v>1</v>
      </c>
      <c r="F13" s="28" t="n">
        <v>21484</v>
      </c>
      <c r="G13" s="28" t="n">
        <v>22234</v>
      </c>
      <c r="H13" s="29" t="n">
        <f aca="false">(G13-F13)*E13</f>
        <v>750</v>
      </c>
      <c r="I13" s="0"/>
    </row>
    <row r="14" customFormat="false" ht="30" hidden="false" customHeight="false" outlineLevel="0" collapsed="false">
      <c r="A14" s="25" t="s">
        <v>53</v>
      </c>
      <c r="B14" s="31" t="n">
        <v>135438832</v>
      </c>
      <c r="C14" s="27" t="s">
        <v>13</v>
      </c>
      <c r="D14" s="32"/>
      <c r="E14" s="33" t="n">
        <v>1</v>
      </c>
      <c r="F14" s="28" t="n">
        <v>9655</v>
      </c>
      <c r="G14" s="28" t="n">
        <v>9884</v>
      </c>
      <c r="H14" s="29" t="n">
        <f aca="false">(G14-F14)*E14</f>
        <v>229</v>
      </c>
      <c r="I14" s="0"/>
    </row>
    <row r="15" customFormat="false" ht="15.75" hidden="false" customHeight="false" outlineLevel="1" collapsed="false">
      <c r="A15" s="19" t="s">
        <v>54</v>
      </c>
      <c r="B15" s="20" t="n">
        <v>11148539</v>
      </c>
      <c r="C15" s="21" t="s">
        <v>10</v>
      </c>
      <c r="D15" s="22"/>
      <c r="E15" s="23" t="n">
        <v>1</v>
      </c>
      <c r="F15" s="24" t="n">
        <f aca="false">F16+F17</f>
        <v>21025</v>
      </c>
      <c r="G15" s="24" t="n">
        <f aca="false">G16+G17</f>
        <v>22488</v>
      </c>
      <c r="H15" s="30" t="n">
        <f aca="false">G15-F15</f>
        <v>1463</v>
      </c>
      <c r="I15" s="0"/>
    </row>
    <row r="16" customFormat="false" ht="15.75" hidden="false" customHeight="false" outlineLevel="1" collapsed="false">
      <c r="A16" s="25" t="s">
        <v>45</v>
      </c>
      <c r="B16" s="26" t="n">
        <v>11148539</v>
      </c>
      <c r="C16" s="27" t="s">
        <v>12</v>
      </c>
      <c r="D16" s="32"/>
      <c r="E16" s="33" t="n">
        <v>1</v>
      </c>
      <c r="F16" s="28" t="n">
        <v>14032</v>
      </c>
      <c r="G16" s="28" t="n">
        <v>15007</v>
      </c>
      <c r="H16" s="29" t="n">
        <f aca="false">(G16-F16)*E16</f>
        <v>975</v>
      </c>
      <c r="I16" s="0"/>
    </row>
    <row r="17" customFormat="false" ht="15.75" hidden="false" customHeight="false" outlineLevel="1" collapsed="false">
      <c r="A17" s="25" t="s">
        <v>45</v>
      </c>
      <c r="B17" s="26" t="n">
        <v>11148539</v>
      </c>
      <c r="C17" s="27" t="s">
        <v>13</v>
      </c>
      <c r="D17" s="32"/>
      <c r="E17" s="33" t="n">
        <v>1</v>
      </c>
      <c r="F17" s="28" t="n">
        <v>6993</v>
      </c>
      <c r="G17" s="28" t="n">
        <v>7481</v>
      </c>
      <c r="H17" s="29" t="n">
        <f aca="false">(G17-F17)*E17</f>
        <v>488</v>
      </c>
      <c r="I17" s="0"/>
    </row>
    <row r="18" customFormat="false" ht="30" hidden="false" customHeight="false" outlineLevel="0" collapsed="false">
      <c r="A18" s="19" t="s">
        <v>15</v>
      </c>
      <c r="B18" s="20" t="n">
        <v>13526139</v>
      </c>
      <c r="C18" s="21" t="s">
        <v>10</v>
      </c>
      <c r="D18" s="22" t="s">
        <v>51</v>
      </c>
      <c r="E18" s="23" t="n">
        <v>20</v>
      </c>
      <c r="F18" s="24" t="n">
        <f aca="false">F19+F20</f>
        <v>1849</v>
      </c>
      <c r="G18" s="24" t="n">
        <f aca="false">G19+G20</f>
        <v>1939</v>
      </c>
      <c r="H18" s="30" t="n">
        <f aca="false">(G18-F18)*E18</f>
        <v>1800</v>
      </c>
      <c r="I18" s="0"/>
    </row>
    <row r="19" customFormat="false" ht="30" hidden="false" customHeight="false" outlineLevel="0" collapsed="false">
      <c r="A19" s="25" t="s">
        <v>15</v>
      </c>
      <c r="B19" s="26" t="n">
        <v>13526139</v>
      </c>
      <c r="C19" s="27" t="s">
        <v>12</v>
      </c>
      <c r="D19" s="22" t="s">
        <v>51</v>
      </c>
      <c r="E19" s="23" t="n">
        <v>20</v>
      </c>
      <c r="F19" s="28" t="n">
        <v>1217</v>
      </c>
      <c r="G19" s="28" t="n">
        <v>1280</v>
      </c>
      <c r="H19" s="29" t="n">
        <f aca="false">(G19-F19)*E19</f>
        <v>1260</v>
      </c>
      <c r="I19" s="0"/>
    </row>
    <row r="20" customFormat="false" ht="30" hidden="false" customHeight="false" outlineLevel="0" collapsed="false">
      <c r="A20" s="25" t="s">
        <v>15</v>
      </c>
      <c r="B20" s="26" t="n">
        <v>13526139</v>
      </c>
      <c r="C20" s="27" t="s">
        <v>13</v>
      </c>
      <c r="D20" s="22" t="s">
        <v>51</v>
      </c>
      <c r="E20" s="23" t="n">
        <v>20</v>
      </c>
      <c r="F20" s="28" t="n">
        <v>632</v>
      </c>
      <c r="G20" s="28" t="n">
        <v>659</v>
      </c>
      <c r="H20" s="29" t="n">
        <f aca="false">(G20-F20)*E20</f>
        <v>540</v>
      </c>
      <c r="I20" s="0"/>
    </row>
    <row r="21" customFormat="false" ht="30" hidden="false" customHeight="false" outlineLevel="0" collapsed="false">
      <c r="A21" s="19" t="s">
        <v>55</v>
      </c>
      <c r="B21" s="14" t="n">
        <v>135397781</v>
      </c>
      <c r="C21" s="21" t="s">
        <v>10</v>
      </c>
      <c r="D21" s="23"/>
      <c r="E21" s="23" t="n">
        <v>1</v>
      </c>
      <c r="F21" s="24" t="n">
        <f aca="false">F22+F23</f>
        <v>29891</v>
      </c>
      <c r="G21" s="24" t="n">
        <f aca="false">G22+G23</f>
        <v>30347</v>
      </c>
      <c r="H21" s="30" t="n">
        <f aca="false">(G21-F21)*E21</f>
        <v>456</v>
      </c>
      <c r="I21" s="0"/>
    </row>
    <row r="22" customFormat="false" ht="30" hidden="false" customHeight="false" outlineLevel="0" collapsed="false">
      <c r="A22" s="25" t="s">
        <v>56</v>
      </c>
      <c r="B22" s="31" t="n">
        <v>135397781</v>
      </c>
      <c r="C22" s="27" t="s">
        <v>12</v>
      </c>
      <c r="D22" s="33"/>
      <c r="E22" s="33" t="n">
        <v>1</v>
      </c>
      <c r="F22" s="28" t="n">
        <v>20697</v>
      </c>
      <c r="G22" s="28" t="n">
        <v>21138</v>
      </c>
      <c r="H22" s="29" t="n">
        <f aca="false">(G22-F22)*E22</f>
        <v>441</v>
      </c>
      <c r="I22" s="0"/>
    </row>
    <row r="23" customFormat="false" ht="30" hidden="false" customHeight="false" outlineLevel="0" collapsed="false">
      <c r="A23" s="34" t="s">
        <v>57</v>
      </c>
      <c r="B23" s="35" t="n">
        <v>135397781</v>
      </c>
      <c r="C23" s="36" t="s">
        <v>13</v>
      </c>
      <c r="D23" s="37"/>
      <c r="E23" s="37" t="n">
        <v>1</v>
      </c>
      <c r="F23" s="38" t="n">
        <v>9194</v>
      </c>
      <c r="G23" s="38" t="n">
        <v>9209</v>
      </c>
      <c r="H23" s="39" t="n">
        <f aca="false">(G23-F23)*E23</f>
        <v>15</v>
      </c>
      <c r="I23" s="0"/>
    </row>
    <row r="24" customFormat="false" ht="30" hidden="false" customHeight="false" outlineLevel="0" collapsed="false">
      <c r="A24" s="89" t="s">
        <v>31</v>
      </c>
      <c r="B24" s="90"/>
      <c r="C24" s="91"/>
      <c r="D24" s="92"/>
      <c r="E24" s="92"/>
      <c r="F24" s="104"/>
      <c r="G24" s="105"/>
      <c r="H24" s="95" t="n">
        <f aca="false">H9+H12+H18+H21</f>
        <v>6715</v>
      </c>
      <c r="I24" s="0"/>
    </row>
    <row r="25" customFormat="false" ht="15.75" hidden="false" customHeight="false" outlineLevel="0" collapsed="false">
      <c r="A25" s="51" t="s">
        <v>32</v>
      </c>
      <c r="B25" s="52"/>
      <c r="C25" s="53"/>
      <c r="D25" s="54"/>
      <c r="E25" s="54"/>
      <c r="F25" s="106"/>
      <c r="G25" s="107"/>
      <c r="H25" s="96" t="n">
        <f aca="false">H10+H13+H19+H22</f>
        <v>4851</v>
      </c>
      <c r="I25" s="58"/>
    </row>
    <row r="26" customFormat="false" ht="15.75" hidden="false" customHeight="false" outlineLevel="0" collapsed="false">
      <c r="A26" s="59" t="s">
        <v>33</v>
      </c>
      <c r="B26" s="60"/>
      <c r="C26" s="61"/>
      <c r="D26" s="62"/>
      <c r="E26" s="62"/>
      <c r="F26" s="108"/>
      <c r="G26" s="109"/>
      <c r="H26" s="97" t="n">
        <f aca="false">H11+H14+H20+H23</f>
        <v>1864</v>
      </c>
    </row>
    <row r="27" customFormat="false" ht="15.75" hidden="false" customHeight="false" outlineLevel="0" collapsed="false">
      <c r="A27" s="59" t="s">
        <v>34</v>
      </c>
      <c r="B27" s="65" t="n">
        <v>3.35</v>
      </c>
      <c r="C27" s="61" t="s">
        <v>35</v>
      </c>
      <c r="D27" s="62"/>
      <c r="E27" s="62"/>
      <c r="F27" s="108"/>
      <c r="G27" s="109"/>
      <c r="H27" s="100" t="n">
        <f aca="false">H25*B27</f>
        <v>16250.85</v>
      </c>
    </row>
    <row r="28" customFormat="false" ht="15.75" hidden="false" customHeight="false" outlineLevel="0" collapsed="false">
      <c r="A28" s="59" t="s">
        <v>36</v>
      </c>
      <c r="B28" s="65" t="n">
        <v>1.14</v>
      </c>
      <c r="C28" s="61" t="s">
        <v>35</v>
      </c>
      <c r="D28" s="62"/>
      <c r="E28" s="62"/>
      <c r="F28" s="108"/>
      <c r="G28" s="109"/>
      <c r="H28" s="100" t="n">
        <f aca="false">H26*B28</f>
        <v>2124.96</v>
      </c>
    </row>
    <row r="29" customFormat="false" ht="15.75" hidden="false" customHeight="false" outlineLevel="0" collapsed="false">
      <c r="A29" s="59" t="s">
        <v>37</v>
      </c>
      <c r="B29" s="60"/>
      <c r="C29" s="61"/>
      <c r="D29" s="62"/>
      <c r="E29" s="62"/>
      <c r="F29" s="108"/>
      <c r="G29" s="109"/>
      <c r="H29" s="100" t="n">
        <f aca="false">H27+H28</f>
        <v>18375.81</v>
      </c>
    </row>
    <row r="30" customFormat="false" ht="30" hidden="false" customHeight="false" outlineLevel="0" collapsed="false">
      <c r="A30" s="59" t="s">
        <v>38</v>
      </c>
      <c r="B30" s="60" t="s">
        <v>58</v>
      </c>
      <c r="C30" s="61" t="s">
        <v>40</v>
      </c>
      <c r="D30" s="62"/>
      <c r="E30" s="62"/>
      <c r="F30" s="108"/>
      <c r="G30" s="109"/>
      <c r="H30" s="100" t="n">
        <f aca="false">H29/B30</f>
        <v>1.94751841449844</v>
      </c>
    </row>
    <row r="31" customFormat="false" ht="30" hidden="false" customHeight="false" outlineLevel="0" collapsed="false">
      <c r="A31" s="59" t="s">
        <v>41</v>
      </c>
      <c r="B31" s="60"/>
      <c r="C31" s="61"/>
      <c r="D31" s="62"/>
      <c r="E31" s="62"/>
      <c r="F31" s="108"/>
      <c r="G31" s="109"/>
      <c r="H31" s="100" t="n">
        <f aca="false">H25/B30</f>
        <v>0.514122198081713</v>
      </c>
    </row>
    <row r="32" customFormat="false" ht="30" hidden="false" customHeight="false" outlineLevel="0" collapsed="false">
      <c r="A32" s="67" t="s">
        <v>42</v>
      </c>
      <c r="B32" s="68"/>
      <c r="C32" s="69"/>
      <c r="D32" s="70"/>
      <c r="E32" s="70"/>
      <c r="F32" s="110"/>
      <c r="G32" s="111"/>
      <c r="H32" s="103" t="n">
        <f aca="false">H26/B30</f>
        <v>0.197551799056754</v>
      </c>
    </row>
    <row r="33" customFormat="false" ht="13.8" hidden="false" customHeight="false" outlineLevel="0" collapsed="false">
      <c r="A33" s="74"/>
      <c r="B33" s="75"/>
      <c r="C33" s="76"/>
      <c r="D33" s="77"/>
      <c r="E33" s="77"/>
      <c r="F33" s="78"/>
      <c r="G33" s="79"/>
      <c r="H33" s="79"/>
    </row>
    <row r="34" customFormat="false" ht="13.8" hidden="false" customHeight="false" outlineLevel="0" collapsed="false">
      <c r="A34" s="80"/>
      <c r="B34" s="81"/>
      <c r="C34" s="82"/>
      <c r="D34" s="83"/>
      <c r="E34" s="83"/>
      <c r="F34" s="84"/>
      <c r="G34" s="85"/>
      <c r="H34" s="85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G24" activeCellId="0" sqref="G24"/>
    </sheetView>
  </sheetViews>
  <sheetFormatPr defaultRowHeight="13.8"/>
  <cols>
    <col collapsed="false" hidden="false" max="1" min="1" style="112" width="17.8571428571429"/>
    <col collapsed="false" hidden="false" max="2" min="2" style="113" width="14.4285714285714"/>
    <col collapsed="false" hidden="false" max="3" min="3" style="113" width="11.2857142857143"/>
    <col collapsed="false" hidden="false" max="5" min="4" style="114" width="9.14285714285714"/>
    <col collapsed="false" hidden="false" max="6" min="6" style="5" width="14.280612244898"/>
    <col collapsed="false" hidden="false" max="7" min="7" style="5" width="13.1377551020408"/>
    <col collapsed="false" hidden="false" max="8" min="8" style="5" width="18.8520408163265"/>
    <col collapsed="false" hidden="false" max="9" min="9" style="114" width="13.8571428571429"/>
    <col collapsed="false" hidden="false" max="1025" min="10" style="114" width="9.14285714285714"/>
  </cols>
  <sheetData>
    <row r="1" customFormat="false" ht="15" hidden="false" customHeight="false" outlineLevel="0" collapsed="false">
      <c r="A1" s="6"/>
      <c r="B1" s="7"/>
      <c r="C1" s="8"/>
      <c r="D1" s="9"/>
      <c r="E1" s="9"/>
      <c r="F1" s="10"/>
      <c r="G1" s="10"/>
      <c r="H1" s="10"/>
      <c r="I1" s="0"/>
    </row>
    <row r="2" customFormat="false" ht="13.8" hidden="false" customHeight="false" outlineLevel="0" collapsed="false">
      <c r="A2" s="11" t="s">
        <v>59</v>
      </c>
      <c r="B2" s="11"/>
      <c r="C2" s="11"/>
      <c r="D2" s="11"/>
      <c r="E2" s="11"/>
      <c r="F2" s="11"/>
      <c r="G2" s="11"/>
      <c r="H2" s="11"/>
      <c r="I2" s="0"/>
    </row>
    <row r="3" customFormat="false" ht="13.8" hidden="false" customHeight="false" outlineLevel="0" collapsed="false">
      <c r="A3" s="11"/>
      <c r="B3" s="11"/>
      <c r="C3" s="11"/>
      <c r="D3" s="11"/>
      <c r="E3" s="11"/>
      <c r="F3" s="11"/>
      <c r="G3" s="11"/>
      <c r="H3" s="11"/>
      <c r="I3" s="0"/>
    </row>
    <row r="4" customFormat="false" ht="15" hidden="false" customHeight="false" outlineLevel="0" collapsed="false">
      <c r="A4" s="6"/>
      <c r="B4" s="7"/>
      <c r="C4" s="8"/>
      <c r="D4" s="9"/>
      <c r="E4" s="9"/>
      <c r="F4" s="10"/>
      <c r="G4" s="10"/>
      <c r="H4" s="10"/>
      <c r="I4" s="0"/>
    </row>
    <row r="5" customFormat="false" ht="30" hidden="false" customHeight="true" outlineLevel="0" collapsed="false">
      <c r="A5" s="12" t="s">
        <v>1</v>
      </c>
      <c r="B5" s="13" t="s">
        <v>2</v>
      </c>
      <c r="C5" s="14" t="s">
        <v>3</v>
      </c>
      <c r="D5" s="13" t="s">
        <v>4</v>
      </c>
      <c r="E5" s="14" t="s">
        <v>5</v>
      </c>
      <c r="F5" s="15" t="s">
        <v>6</v>
      </c>
      <c r="G5" s="15" t="s">
        <v>6</v>
      </c>
      <c r="H5" s="15" t="s">
        <v>7</v>
      </c>
      <c r="I5" s="0"/>
    </row>
    <row r="6" customFormat="false" ht="0.75" hidden="false" customHeight="true" outlineLevel="0" collapsed="false">
      <c r="A6" s="12"/>
      <c r="B6" s="13"/>
      <c r="C6" s="14"/>
      <c r="D6" s="13"/>
      <c r="E6" s="13"/>
      <c r="F6" s="16"/>
      <c r="G6" s="16"/>
      <c r="H6" s="16"/>
      <c r="I6" s="0"/>
    </row>
    <row r="7" customFormat="false" ht="15" hidden="false" customHeight="true" outlineLevel="0" collapsed="false">
      <c r="A7" s="12"/>
      <c r="B7" s="13"/>
      <c r="C7" s="14"/>
      <c r="D7" s="13"/>
      <c r="E7" s="13"/>
      <c r="F7" s="17" t="n">
        <v>42023</v>
      </c>
      <c r="G7" s="17" t="n">
        <v>42054</v>
      </c>
      <c r="H7" s="18" t="s">
        <v>8</v>
      </c>
      <c r="I7" s="0"/>
    </row>
    <row r="8" customFormat="false" ht="42" hidden="false" customHeight="true" outlineLevel="0" collapsed="false">
      <c r="A8" s="12"/>
      <c r="B8" s="13"/>
      <c r="C8" s="14"/>
      <c r="D8" s="13"/>
      <c r="E8" s="13"/>
      <c r="F8" s="17"/>
      <c r="G8" s="17"/>
      <c r="H8" s="18"/>
      <c r="I8" s="0"/>
    </row>
    <row r="9" customFormat="false" ht="30" hidden="false" customHeight="false" outlineLevel="0" collapsed="false">
      <c r="A9" s="19" t="s">
        <v>50</v>
      </c>
      <c r="B9" s="20" t="n">
        <v>13680372</v>
      </c>
      <c r="C9" s="21" t="s">
        <v>10</v>
      </c>
      <c r="D9" s="22" t="s">
        <v>51</v>
      </c>
      <c r="E9" s="23" t="n">
        <v>20</v>
      </c>
      <c r="F9" s="24" t="n">
        <f aca="false">F11+F10</f>
        <v>2621</v>
      </c>
      <c r="G9" s="24" t="n">
        <f aca="false">G11+G10</f>
        <v>2793</v>
      </c>
      <c r="H9" s="24" t="n">
        <f aca="false">(G9-F9)*E9</f>
        <v>3440</v>
      </c>
      <c r="I9" s="0"/>
    </row>
    <row r="10" customFormat="false" ht="30" hidden="false" customHeight="false" outlineLevel="0" collapsed="false">
      <c r="A10" s="25" t="s">
        <v>9</v>
      </c>
      <c r="B10" s="26" t="n">
        <v>13680372</v>
      </c>
      <c r="C10" s="27" t="s">
        <v>12</v>
      </c>
      <c r="D10" s="32" t="s">
        <v>51</v>
      </c>
      <c r="E10" s="33" t="n">
        <v>20</v>
      </c>
      <c r="F10" s="28" t="n">
        <v>1747</v>
      </c>
      <c r="G10" s="28" t="n">
        <v>1866</v>
      </c>
      <c r="H10" s="29" t="n">
        <f aca="false">(G10-F10)*E10</f>
        <v>2380</v>
      </c>
      <c r="I10" s="0"/>
    </row>
    <row r="11" customFormat="false" ht="30" hidden="false" customHeight="false" outlineLevel="0" collapsed="false">
      <c r="A11" s="25" t="s">
        <v>9</v>
      </c>
      <c r="B11" s="86" t="n">
        <v>13680372</v>
      </c>
      <c r="C11" s="27" t="s">
        <v>13</v>
      </c>
      <c r="D11" s="32" t="s">
        <v>51</v>
      </c>
      <c r="E11" s="33" t="n">
        <v>20</v>
      </c>
      <c r="F11" s="28" t="n">
        <v>874</v>
      </c>
      <c r="G11" s="28" t="n">
        <v>927</v>
      </c>
      <c r="H11" s="29" t="n">
        <f aca="false">(G11-F11)*E11</f>
        <v>1060</v>
      </c>
      <c r="I11" s="0"/>
    </row>
    <row r="12" customFormat="false" ht="30" hidden="false" customHeight="false" outlineLevel="0" collapsed="false">
      <c r="A12" s="19" t="s">
        <v>52</v>
      </c>
      <c r="B12" s="14" t="n">
        <v>11065529</v>
      </c>
      <c r="C12" s="21" t="s">
        <v>10</v>
      </c>
      <c r="D12" s="22"/>
      <c r="E12" s="23" t="n">
        <v>1</v>
      </c>
      <c r="F12" s="24" t="n">
        <f aca="false">F13+F14</f>
        <v>22291</v>
      </c>
      <c r="G12" s="24" t="n">
        <f aca="false">G13+G14</f>
        <v>23455</v>
      </c>
      <c r="H12" s="30" t="n">
        <f aca="false">(G12-F12)*E12</f>
        <v>1164</v>
      </c>
      <c r="I12" s="0"/>
    </row>
    <row r="13" customFormat="false" ht="30" hidden="false" customHeight="false" outlineLevel="0" collapsed="false">
      <c r="A13" s="25" t="s">
        <v>53</v>
      </c>
      <c r="B13" s="31" t="n">
        <v>11065529</v>
      </c>
      <c r="C13" s="27" t="s">
        <v>12</v>
      </c>
      <c r="D13" s="32"/>
      <c r="E13" s="33" t="n">
        <v>1</v>
      </c>
      <c r="F13" s="28" t="n">
        <v>16960</v>
      </c>
      <c r="G13" s="28" t="n">
        <v>17972</v>
      </c>
      <c r="H13" s="29" t="n">
        <f aca="false">(G13-F13)*E13</f>
        <v>1012</v>
      </c>
      <c r="I13" s="0"/>
    </row>
    <row r="14" customFormat="false" ht="30" hidden="false" customHeight="false" outlineLevel="0" collapsed="false">
      <c r="A14" s="25" t="s">
        <v>53</v>
      </c>
      <c r="B14" s="31" t="n">
        <v>11065529</v>
      </c>
      <c r="C14" s="27" t="s">
        <v>13</v>
      </c>
      <c r="D14" s="32"/>
      <c r="E14" s="33" t="n">
        <v>1</v>
      </c>
      <c r="F14" s="28" t="n">
        <v>5331</v>
      </c>
      <c r="G14" s="28" t="n">
        <v>5483</v>
      </c>
      <c r="H14" s="29" t="n">
        <f aca="false">(G14-F14)*E14</f>
        <v>152</v>
      </c>
      <c r="I14" s="0"/>
    </row>
    <row r="15" customFormat="false" ht="15.75" hidden="false" customHeight="false" outlineLevel="1" collapsed="false">
      <c r="A15" s="19" t="s">
        <v>54</v>
      </c>
      <c r="B15" s="20" t="s">
        <v>60</v>
      </c>
      <c r="C15" s="21" t="s">
        <v>10</v>
      </c>
      <c r="D15" s="22"/>
      <c r="E15" s="23" t="n">
        <v>1</v>
      </c>
      <c r="F15" s="24" t="n">
        <f aca="false">F16+F17</f>
        <v>20123</v>
      </c>
      <c r="G15" s="24" t="n">
        <f aca="false">G16+G17</f>
        <v>21707</v>
      </c>
      <c r="H15" s="30" t="n">
        <f aca="false">G15-F15</f>
        <v>1584</v>
      </c>
      <c r="I15" s="0"/>
    </row>
    <row r="16" customFormat="false" ht="15.75" hidden="false" customHeight="false" outlineLevel="1" collapsed="false">
      <c r="A16" s="25" t="s">
        <v>45</v>
      </c>
      <c r="B16" s="26" t="s">
        <v>60</v>
      </c>
      <c r="C16" s="27" t="s">
        <v>12</v>
      </c>
      <c r="D16" s="32"/>
      <c r="E16" s="33" t="n">
        <v>1</v>
      </c>
      <c r="F16" s="28" t="n">
        <v>13464</v>
      </c>
      <c r="G16" s="28" t="n">
        <v>14518</v>
      </c>
      <c r="H16" s="29" t="n">
        <f aca="false">G16-F16</f>
        <v>1054</v>
      </c>
      <c r="I16" s="0"/>
    </row>
    <row r="17" customFormat="false" ht="15.75" hidden="false" customHeight="false" outlineLevel="1" collapsed="false">
      <c r="A17" s="25" t="s">
        <v>45</v>
      </c>
      <c r="B17" s="26" t="s">
        <v>60</v>
      </c>
      <c r="C17" s="27" t="s">
        <v>13</v>
      </c>
      <c r="D17" s="32"/>
      <c r="E17" s="33" t="n">
        <v>1</v>
      </c>
      <c r="F17" s="28" t="n">
        <v>6659</v>
      </c>
      <c r="G17" s="28" t="n">
        <v>7189</v>
      </c>
      <c r="H17" s="29" t="n">
        <f aca="false">G17-F17</f>
        <v>530</v>
      </c>
      <c r="I17" s="0"/>
    </row>
    <row r="18" customFormat="false" ht="30" hidden="false" customHeight="false" outlineLevel="0" collapsed="false">
      <c r="A18" s="19" t="s">
        <v>15</v>
      </c>
      <c r="B18" s="20" t="n">
        <v>14257394</v>
      </c>
      <c r="C18" s="21" t="s">
        <v>10</v>
      </c>
      <c r="D18" s="22" t="s">
        <v>51</v>
      </c>
      <c r="E18" s="23" t="n">
        <v>20</v>
      </c>
      <c r="F18" s="24" t="n">
        <f aca="false">F19+F20</f>
        <v>380</v>
      </c>
      <c r="G18" s="24" t="n">
        <f aca="false">G19+G20</f>
        <v>405</v>
      </c>
      <c r="H18" s="30" t="n">
        <f aca="false">(G18-F18)*E18</f>
        <v>500</v>
      </c>
      <c r="I18" s="0"/>
    </row>
    <row r="19" customFormat="false" ht="30" hidden="false" customHeight="false" outlineLevel="0" collapsed="false">
      <c r="A19" s="25" t="s">
        <v>15</v>
      </c>
      <c r="B19" s="26" t="n">
        <v>14257394</v>
      </c>
      <c r="C19" s="27" t="s">
        <v>12</v>
      </c>
      <c r="D19" s="32" t="s">
        <v>51</v>
      </c>
      <c r="E19" s="33" t="n">
        <v>20</v>
      </c>
      <c r="F19" s="28" t="n">
        <v>248</v>
      </c>
      <c r="G19" s="28" t="n">
        <v>266</v>
      </c>
      <c r="H19" s="29" t="n">
        <f aca="false">(G19-F19)*E19</f>
        <v>360</v>
      </c>
      <c r="I19" s="0"/>
    </row>
    <row r="20" customFormat="false" ht="30" hidden="false" customHeight="false" outlineLevel="0" collapsed="false">
      <c r="A20" s="25" t="s">
        <v>15</v>
      </c>
      <c r="B20" s="26" t="n">
        <v>14257394</v>
      </c>
      <c r="C20" s="27" t="s">
        <v>13</v>
      </c>
      <c r="D20" s="32" t="s">
        <v>51</v>
      </c>
      <c r="E20" s="33" t="n">
        <v>20</v>
      </c>
      <c r="F20" s="28" t="n">
        <v>132</v>
      </c>
      <c r="G20" s="28" t="n">
        <v>139</v>
      </c>
      <c r="H20" s="29" t="n">
        <f aca="false">(G20-F20)*E20</f>
        <v>140</v>
      </c>
      <c r="I20" s="0"/>
    </row>
    <row r="21" customFormat="false" ht="30" hidden="false" customHeight="false" outlineLevel="0" collapsed="false">
      <c r="A21" s="19" t="s">
        <v>55</v>
      </c>
      <c r="B21" s="14" t="n">
        <v>135150086</v>
      </c>
      <c r="C21" s="21" t="s">
        <v>10</v>
      </c>
      <c r="D21" s="23"/>
      <c r="E21" s="23" t="n">
        <v>1</v>
      </c>
      <c r="F21" s="24" t="n">
        <f aca="false">F22+F23</f>
        <v>27803</v>
      </c>
      <c r="G21" s="24" t="n">
        <f aca="false">G22+G23</f>
        <v>29045</v>
      </c>
      <c r="H21" s="30" t="n">
        <f aca="false">(G21-F21)*E21</f>
        <v>1242</v>
      </c>
      <c r="I21" s="0"/>
    </row>
    <row r="22" customFormat="false" ht="30" hidden="false" customHeight="false" outlineLevel="0" collapsed="false">
      <c r="A22" s="25" t="s">
        <v>56</v>
      </c>
      <c r="B22" s="31" t="n">
        <v>135150086</v>
      </c>
      <c r="C22" s="27" t="s">
        <v>12</v>
      </c>
      <c r="D22" s="33"/>
      <c r="E22" s="33" t="n">
        <v>1</v>
      </c>
      <c r="F22" s="28" t="n">
        <v>21291</v>
      </c>
      <c r="G22" s="28" t="n">
        <v>22398</v>
      </c>
      <c r="H22" s="29" t="n">
        <f aca="false">(G22-F22)*E22</f>
        <v>1107</v>
      </c>
      <c r="I22" s="0"/>
    </row>
    <row r="23" customFormat="false" ht="30" hidden="false" customHeight="false" outlineLevel="0" collapsed="false">
      <c r="A23" s="34" t="s">
        <v>57</v>
      </c>
      <c r="B23" s="31" t="n">
        <v>135150086</v>
      </c>
      <c r="C23" s="36" t="s">
        <v>13</v>
      </c>
      <c r="D23" s="37"/>
      <c r="E23" s="37" t="n">
        <v>1</v>
      </c>
      <c r="F23" s="38" t="n">
        <v>6512</v>
      </c>
      <c r="G23" s="38" t="n">
        <v>6647</v>
      </c>
      <c r="H23" s="39" t="n">
        <f aca="false">(G23-F23)*E23</f>
        <v>135</v>
      </c>
      <c r="I23" s="0"/>
    </row>
    <row r="24" customFormat="false" ht="30" hidden="false" customHeight="false" outlineLevel="0" collapsed="false">
      <c r="A24" s="89" t="s">
        <v>31</v>
      </c>
      <c r="B24" s="115"/>
      <c r="C24" s="91"/>
      <c r="D24" s="116"/>
      <c r="E24" s="116"/>
      <c r="F24" s="94"/>
      <c r="G24" s="94"/>
      <c r="H24" s="95" t="n">
        <f aca="false">H9+H12+H18+H21</f>
        <v>6346</v>
      </c>
      <c r="I24" s="0"/>
    </row>
    <row r="25" customFormat="false" ht="15.75" hidden="false" customHeight="false" outlineLevel="0" collapsed="false">
      <c r="A25" s="117" t="s">
        <v>32</v>
      </c>
      <c r="B25" s="118"/>
      <c r="C25" s="119"/>
      <c r="D25" s="120"/>
      <c r="E25" s="120"/>
      <c r="F25" s="56"/>
      <c r="G25" s="56"/>
      <c r="H25" s="96" t="n">
        <f aca="false">H10+H13+H19+H22</f>
        <v>4859</v>
      </c>
      <c r="I25" s="121"/>
    </row>
    <row r="26" customFormat="false" ht="15.75" hidden="false" customHeight="false" outlineLevel="0" collapsed="false">
      <c r="A26" s="122" t="s">
        <v>33</v>
      </c>
      <c r="B26" s="123"/>
      <c r="C26" s="20"/>
      <c r="D26" s="23"/>
      <c r="E26" s="23"/>
      <c r="F26" s="42"/>
      <c r="G26" s="42"/>
      <c r="H26" s="97" t="n">
        <f aca="false">H11+H14+H20+H23</f>
        <v>1487</v>
      </c>
    </row>
    <row r="27" customFormat="false" ht="15.75" hidden="false" customHeight="false" outlineLevel="0" collapsed="false">
      <c r="A27" s="122" t="s">
        <v>34</v>
      </c>
      <c r="B27" s="124" t="n">
        <v>3.35</v>
      </c>
      <c r="C27" s="20" t="s">
        <v>35</v>
      </c>
      <c r="D27" s="23"/>
      <c r="E27" s="23"/>
      <c r="F27" s="42"/>
      <c r="G27" s="42"/>
      <c r="H27" s="100" t="n">
        <f aca="false">H25*B27</f>
        <v>16277.65</v>
      </c>
    </row>
    <row r="28" customFormat="false" ht="15.75" hidden="false" customHeight="false" outlineLevel="0" collapsed="false">
      <c r="A28" s="122" t="s">
        <v>36</v>
      </c>
      <c r="B28" s="124" t="n">
        <v>1.14</v>
      </c>
      <c r="C28" s="20" t="s">
        <v>35</v>
      </c>
      <c r="D28" s="23"/>
      <c r="E28" s="23"/>
      <c r="F28" s="42"/>
      <c r="G28" s="42"/>
      <c r="H28" s="100" t="n">
        <f aca="false">H26*B28</f>
        <v>1695.18</v>
      </c>
    </row>
    <row r="29" customFormat="false" ht="15.75" hidden="false" customHeight="false" outlineLevel="0" collapsed="false">
      <c r="A29" s="122" t="s">
        <v>37</v>
      </c>
      <c r="B29" s="123"/>
      <c r="C29" s="20"/>
      <c r="D29" s="23"/>
      <c r="E29" s="23"/>
      <c r="F29" s="42"/>
      <c r="G29" s="42"/>
      <c r="H29" s="100" t="n">
        <f aca="false">H27+H28</f>
        <v>17972.83</v>
      </c>
    </row>
    <row r="30" customFormat="false" ht="30" hidden="false" customHeight="false" outlineLevel="0" collapsed="false">
      <c r="A30" s="122" t="s">
        <v>38</v>
      </c>
      <c r="B30" s="123" t="s">
        <v>61</v>
      </c>
      <c r="C30" s="20" t="s">
        <v>40</v>
      </c>
      <c r="D30" s="23"/>
      <c r="E30" s="23"/>
      <c r="F30" s="42"/>
      <c r="G30" s="42"/>
      <c r="H30" s="100" t="n">
        <f aca="false">H29/B30</f>
        <v>1.72878840345511</v>
      </c>
    </row>
    <row r="31" customFormat="false" ht="30" hidden="false" customHeight="false" outlineLevel="0" collapsed="false">
      <c r="A31" s="122" t="s">
        <v>41</v>
      </c>
      <c r="B31" s="123"/>
      <c r="C31" s="20"/>
      <c r="D31" s="23"/>
      <c r="E31" s="23"/>
      <c r="F31" s="42"/>
      <c r="G31" s="42"/>
      <c r="H31" s="100" t="n">
        <f aca="false">H25/B30</f>
        <v>0.467382312768127</v>
      </c>
    </row>
    <row r="32" customFormat="false" ht="30" hidden="false" customHeight="false" outlineLevel="0" collapsed="false">
      <c r="A32" s="125" t="s">
        <v>42</v>
      </c>
      <c r="B32" s="126"/>
      <c r="C32" s="127"/>
      <c r="D32" s="128"/>
      <c r="E32" s="128"/>
      <c r="F32" s="72"/>
      <c r="G32" s="72"/>
      <c r="H32" s="103" t="n">
        <f aca="false">H26/B30</f>
        <v>0.143033031299898</v>
      </c>
    </row>
    <row r="33" customFormat="false" ht="13.8" hidden="false" customHeight="false" outlineLevel="0" collapsed="false">
      <c r="A33" s="129"/>
      <c r="B33" s="130"/>
      <c r="C33" s="131"/>
      <c r="D33" s="132"/>
      <c r="E33" s="132"/>
      <c r="F33" s="79"/>
      <c r="G33" s="79"/>
      <c r="H33" s="79"/>
    </row>
    <row r="34" customFormat="false" ht="13.8" hidden="false" customHeight="false" outlineLevel="0" collapsed="false">
      <c r="A34" s="133"/>
      <c r="B34" s="134"/>
      <c r="C34" s="135"/>
      <c r="D34" s="136"/>
      <c r="E34" s="136"/>
      <c r="F34" s="85"/>
      <c r="G34" s="85"/>
      <c r="H34" s="85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LibreOffice/4.2.1.1$Windows_x86 LibreOffice_project/d7dbbd7842e6a58b0f521599204e827654e1fb8b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2014-02-13T08:12:49Z</dcterms:created>
  <dc:creator>Елена Астионова</dc:creator>
  <dc:language>ru-RU</dc:language>
  <cp:lastModifiedBy>Елена Астионова</cp:lastModifiedBy>
  <cp:lastPrinted>2015-01-23T10:40:24Z</cp:lastPrinted>
  <dcterms:modified xsi:type="dcterms:W3CDTF">2014-11-17T13:56:40Z</dcterms:modified>
  <cp:revision>0</cp:revision>
</cp:coreProperties>
</file>