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3"/>
  </bookViews>
  <sheets>
    <sheet name="Я13" sheetId="1" r:id="rId1"/>
    <sheet name="Я13а" sheetId="2" r:id="rId2"/>
    <sheet name="б-р 60П 12" sheetId="3" r:id="rId3"/>
    <sheet name="Я 13 Б" sheetId="4" r:id="rId4"/>
  </sheets>
  <calcPr calcId="144525" refMode="R1C1"/>
</workbook>
</file>

<file path=xl/calcChain.xml><?xml version="1.0" encoding="utf-8"?>
<calcChain xmlns="http://schemas.openxmlformats.org/spreadsheetml/2006/main">
  <c r="F42" i="1" l="1"/>
  <c r="F39" i="1"/>
  <c r="F36" i="1"/>
  <c r="F33" i="1"/>
  <c r="F30" i="1"/>
  <c r="F27" i="1"/>
  <c r="F24" i="1"/>
  <c r="F21" i="1"/>
  <c r="F18" i="1"/>
  <c r="F15" i="1"/>
  <c r="F12" i="1"/>
  <c r="F9" i="1"/>
  <c r="F21" i="2"/>
  <c r="F18" i="2"/>
  <c r="F15" i="2"/>
  <c r="F12" i="2"/>
  <c r="F9" i="2"/>
  <c r="F21" i="3"/>
  <c r="F18" i="3"/>
  <c r="F15" i="3"/>
  <c r="F12" i="3"/>
  <c r="F9" i="3"/>
  <c r="F21" i="4"/>
  <c r="F18" i="4"/>
  <c r="F15" i="4"/>
  <c r="F12" i="4"/>
  <c r="F9" i="4"/>
  <c r="H43" i="1" l="1"/>
  <c r="H44" i="1"/>
  <c r="G42" i="1"/>
  <c r="H42" i="1" s="1"/>
  <c r="H40" i="1"/>
  <c r="H41" i="1"/>
  <c r="G39" i="1"/>
  <c r="H39" i="1" s="1"/>
  <c r="H37" i="1"/>
  <c r="H38" i="1"/>
  <c r="G36" i="1"/>
  <c r="H36" i="1" s="1"/>
  <c r="H34" i="1"/>
  <c r="H35" i="1"/>
  <c r="G33" i="1"/>
  <c r="H33" i="1" s="1"/>
  <c r="H31" i="1"/>
  <c r="H32" i="1"/>
  <c r="G30" i="1"/>
  <c r="H30" i="1" s="1"/>
  <c r="H29" i="1"/>
  <c r="H28" i="1"/>
  <c r="G27" i="1"/>
  <c r="H27" i="1" s="1"/>
  <c r="H17" i="4" l="1"/>
  <c r="H16" i="4"/>
  <c r="H17" i="3"/>
  <c r="H16" i="3"/>
  <c r="G15" i="3" l="1"/>
  <c r="H15" i="3" s="1"/>
  <c r="H23" i="4" l="1"/>
  <c r="H22" i="4"/>
  <c r="G21" i="4"/>
  <c r="H20" i="4"/>
  <c r="H19" i="4"/>
  <c r="G18" i="4"/>
  <c r="G15" i="4"/>
  <c r="H15" i="4" s="1"/>
  <c r="H14" i="4"/>
  <c r="H13" i="4"/>
  <c r="G12" i="4"/>
  <c r="H11" i="4"/>
  <c r="H10" i="4"/>
  <c r="G9" i="4"/>
  <c r="H23" i="3"/>
  <c r="H22" i="3"/>
  <c r="G21" i="3"/>
  <c r="H21" i="3" s="1"/>
  <c r="H20" i="3"/>
  <c r="H19" i="3"/>
  <c r="G18" i="3"/>
  <c r="H14" i="3"/>
  <c r="H13" i="3"/>
  <c r="G12" i="3"/>
  <c r="H11" i="3"/>
  <c r="H10" i="3"/>
  <c r="G9" i="3"/>
  <c r="H23" i="2"/>
  <c r="H22" i="2"/>
  <c r="G21" i="2"/>
  <c r="H20" i="2"/>
  <c r="H19" i="2"/>
  <c r="G18" i="2"/>
  <c r="H17" i="2"/>
  <c r="H16" i="2"/>
  <c r="G15" i="2"/>
  <c r="H14" i="2"/>
  <c r="H13" i="2"/>
  <c r="G12" i="2"/>
  <c r="H11" i="2"/>
  <c r="H10" i="2"/>
  <c r="G9" i="2"/>
  <c r="H26" i="3" l="1"/>
  <c r="H32" i="3" s="1"/>
  <c r="H25" i="4"/>
  <c r="H27" i="4" s="1"/>
  <c r="H26" i="4"/>
  <c r="H32" i="4" s="1"/>
  <c r="H25" i="3"/>
  <c r="H27" i="3" s="1"/>
  <c r="H21" i="4"/>
  <c r="H9" i="4"/>
  <c r="H26" i="2"/>
  <c r="H28" i="2" s="1"/>
  <c r="H25" i="2"/>
  <c r="H31" i="2" s="1"/>
  <c r="H18" i="4"/>
  <c r="H12" i="4"/>
  <c r="H18" i="3"/>
  <c r="H12" i="3"/>
  <c r="H9" i="3"/>
  <c r="H21" i="2"/>
  <c r="H12" i="2"/>
  <c r="H15" i="2"/>
  <c r="H18" i="2"/>
  <c r="H9" i="2"/>
  <c r="H13" i="1"/>
  <c r="H14" i="1"/>
  <c r="H16" i="1"/>
  <c r="H17" i="1"/>
  <c r="H19" i="1"/>
  <c r="H20" i="1"/>
  <c r="H22" i="1"/>
  <c r="H23" i="1"/>
  <c r="H25" i="1"/>
  <c r="H26" i="1"/>
  <c r="H11" i="1"/>
  <c r="H10" i="1"/>
  <c r="G24" i="1"/>
  <c r="H24" i="1" s="1"/>
  <c r="G21" i="1"/>
  <c r="H21" i="1" s="1"/>
  <c r="G18" i="1"/>
  <c r="H18" i="1" s="1"/>
  <c r="G15" i="1"/>
  <c r="H15" i="1" s="1"/>
  <c r="G12" i="1"/>
  <c r="H12" i="1" s="1"/>
  <c r="G9" i="1"/>
  <c r="H9" i="1" s="1"/>
  <c r="H46" i="1" l="1"/>
  <c r="H48" i="1" s="1"/>
  <c r="H47" i="1"/>
  <c r="H53" i="1" s="1"/>
  <c r="H45" i="1"/>
  <c r="H24" i="3"/>
  <c r="H24" i="4"/>
  <c r="H24" i="2"/>
  <c r="H28" i="4"/>
  <c r="H29" i="4" s="1"/>
  <c r="H30" i="4" s="1"/>
  <c r="H31" i="4"/>
  <c r="H31" i="3"/>
  <c r="H28" i="3"/>
  <c r="H29" i="3" s="1"/>
  <c r="H30" i="3" s="1"/>
  <c r="H27" i="2"/>
  <c r="H29" i="2" s="1"/>
  <c r="H30" i="2" s="1"/>
  <c r="H32" i="2"/>
  <c r="H52" i="1" l="1"/>
  <c r="H49" i="1"/>
  <c r="H50" i="1" s="1"/>
  <c r="H51" i="1" s="1"/>
</calcChain>
</file>

<file path=xl/sharedStrings.xml><?xml version="1.0" encoding="utf-8"?>
<sst xmlns="http://schemas.openxmlformats.org/spreadsheetml/2006/main" count="313" uniqueCount="65">
  <si>
    <t>№ 
счетчика</t>
  </si>
  <si>
    <t>Тип
ТУ</t>
  </si>
  <si>
    <t>Коэф</t>
  </si>
  <si>
    <t xml:space="preserve"> квт.ч</t>
  </si>
  <si>
    <t>Итого за месяц</t>
  </si>
  <si>
    <t>Показания на дату</t>
  </si>
  <si>
    <t>Тариф</t>
  </si>
  <si>
    <t>Объект электроснабжения МОП</t>
  </si>
  <si>
    <t>ВРУ 1 АВР (лифты)</t>
  </si>
  <si>
    <t>ВРУ 2 АВР (лифты)</t>
  </si>
  <si>
    <t>ВРУ 3 АВР (лифты)</t>
  </si>
  <si>
    <t>Т1+Т2</t>
  </si>
  <si>
    <t>Т1 день</t>
  </si>
  <si>
    <t>Т2 ночь</t>
  </si>
  <si>
    <t>Итого Т2, квт/ч</t>
  </si>
  <si>
    <t>Итого Т2, руб.</t>
  </si>
  <si>
    <t>Итого, руб</t>
  </si>
  <si>
    <t>Сумма на 1 кв м, руб.</t>
  </si>
  <si>
    <t>3,23</t>
  </si>
  <si>
    <t>1,09</t>
  </si>
  <si>
    <t>руб.</t>
  </si>
  <si>
    <t xml:space="preserve">кв м </t>
  </si>
  <si>
    <t>Кол-во кв/ч  Т1 на 1 кв м</t>
  </si>
  <si>
    <t>Кол-во кв/ч  Т2 на 1 кв м</t>
  </si>
  <si>
    <t>150/5</t>
  </si>
  <si>
    <t>ВРУ 1 РУ 1.3. (освещение)</t>
  </si>
  <si>
    <t>ВРУ 2 РУ 2.3. (освещение)</t>
  </si>
  <si>
    <t>ВРУ 3 РУ 3.3. (освещение)</t>
  </si>
  <si>
    <t>ВРУ 1 ШУ 1 (освещение)</t>
  </si>
  <si>
    <t xml:space="preserve"> ИТП</t>
  </si>
  <si>
    <t>ИТП</t>
  </si>
  <si>
    <t>08235155-11</t>
  </si>
  <si>
    <t>ВРУ 2  ШУ1 (освещение)</t>
  </si>
  <si>
    <t>Итого Т1=Т2, квт/ч</t>
  </si>
  <si>
    <t>Итого Т1, квт/ч</t>
  </si>
  <si>
    <t>Итого Т1, руб.</t>
  </si>
  <si>
    <t>100/5</t>
  </si>
  <si>
    <t>ВРУ 1  (освещение)</t>
  </si>
  <si>
    <t>ВРУ 1 (освещение)</t>
  </si>
  <si>
    <t>ВРУ 2   (освещение)</t>
  </si>
  <si>
    <t>ВРУ 2  (освещение)</t>
  </si>
  <si>
    <t>ВРУ 2 (освещение)</t>
  </si>
  <si>
    <t>Отчет по электроэнергии МОП ул. Ялагина дом 13</t>
  </si>
  <si>
    <t>Отчет по электроэнергии МОП ул. Ялагина дом 13 А</t>
  </si>
  <si>
    <t>Отчет по электроэнергии МОП ул. Ялагина дом 13 Б</t>
  </si>
  <si>
    <t>Отчет по электроэнергии МОП бульвар 60-летия Победы дом 12</t>
  </si>
  <si>
    <t>ВРУ 1 АВР (лифты, ИТП)</t>
  </si>
  <si>
    <t>11192098-12</t>
  </si>
  <si>
    <t>в т.ч.  ИТП</t>
  </si>
  <si>
    <t>ИТП 1</t>
  </si>
  <si>
    <t>ИТП 2</t>
  </si>
  <si>
    <t>ИТП 3</t>
  </si>
  <si>
    <t>ИТП 4</t>
  </si>
  <si>
    <t>ИТП 5</t>
  </si>
  <si>
    <t>ИТП 6</t>
  </si>
  <si>
    <t>9420,2</t>
  </si>
  <si>
    <t>10396,2</t>
  </si>
  <si>
    <t>9902,8</t>
  </si>
  <si>
    <t>25275,02</t>
  </si>
  <si>
    <t>16843381-3</t>
  </si>
  <si>
    <t>18441105-14</t>
  </si>
  <si>
    <t>16846759-13</t>
  </si>
  <si>
    <t>18441110-14</t>
  </si>
  <si>
    <t>16806110-13</t>
  </si>
  <si>
    <t>18379212-14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</si>
</sst>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\ _р_._-;\-* #,##0\ _р_._-;_-* &quot;-&quot;??\ _р_._-;_-@_-"/>
    <numFmt numFmtId="165" formatCode="_-* #,##0.000\ _р_._-;\-* #,##0.0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3" fillId="0" borderId="2" xfId="1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  <xf numFmtId="164" fontId="0" fillId="0" borderId="0" xfId="0" applyNumberFormat="1" applyFont="1"/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3" fontId="5" fillId="0" borderId="1" xfId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1" applyNumberFormat="1" applyFont="1" applyBorder="1"/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0" fontId="2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13" xfId="1" applyNumberFormat="1" applyFont="1" applyBorder="1"/>
    <xf numFmtId="164" fontId="2" fillId="0" borderId="8" xfId="1" applyNumberFormat="1" applyFont="1" applyBorder="1"/>
    <xf numFmtId="43" fontId="2" fillId="0" borderId="8" xfId="1" applyFont="1" applyBorder="1"/>
    <xf numFmtId="164" fontId="7" fillId="0" borderId="3" xfId="1" applyNumberFormat="1" applyFont="1" applyBorder="1"/>
    <xf numFmtId="164" fontId="7" fillId="0" borderId="1" xfId="1" applyNumberFormat="1" applyFont="1" applyBorder="1"/>
    <xf numFmtId="164" fontId="7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5" fontId="2" fillId="0" borderId="8" xfId="1" applyNumberFormat="1" applyFont="1" applyBorder="1"/>
    <xf numFmtId="164" fontId="7" fillId="0" borderId="10" xfId="1" applyNumberFormat="1" applyFont="1" applyBorder="1"/>
    <xf numFmtId="165" fontId="2" fillId="0" borderId="11" xfId="1" applyNumberFormat="1" applyFont="1" applyBorder="1"/>
    <xf numFmtId="43" fontId="2" fillId="0" borderId="8" xfId="1" applyNumberFormat="1" applyFont="1" applyBorder="1"/>
    <xf numFmtId="43" fontId="2" fillId="0" borderId="11" xfId="1" applyFont="1" applyBorder="1"/>
    <xf numFmtId="0" fontId="2" fillId="0" borderId="1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164" fontId="4" fillId="0" borderId="3" xfId="1" applyNumberFormat="1" applyFont="1" applyBorder="1"/>
    <xf numFmtId="164" fontId="2" fillId="0" borderId="13" xfId="1" applyNumberFormat="1" applyFont="1" applyBorder="1" applyAlignment="1">
      <alignment vertical="center"/>
    </xf>
    <xf numFmtId="43" fontId="4" fillId="0" borderId="1" xfId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2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2" xfId="1" applyNumberFormat="1" applyFont="1" applyBorder="1"/>
    <xf numFmtId="164" fontId="1" fillId="0" borderId="10" xfId="1" applyNumberFormat="1" applyFont="1" applyBorder="1"/>
    <xf numFmtId="164" fontId="1" fillId="0" borderId="3" xfId="1" applyNumberFormat="1" applyFont="1" applyBorder="1"/>
    <xf numFmtId="164" fontId="1" fillId="0" borderId="1" xfId="1" applyNumberFormat="1" applyFont="1" applyBorder="1"/>
    <xf numFmtId="164" fontId="1" fillId="0" borderId="0" xfId="1" applyNumberFormat="1" applyFont="1"/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49" fontId="4" fillId="0" borderId="2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A53" sqref="A1:H53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13" bestFit="1" customWidth="1"/>
    <col min="8" max="8" width="18.85546875" style="73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65"/>
    </row>
    <row r="2" spans="1:8" x14ac:dyDescent="0.25">
      <c r="A2" s="90" t="s">
        <v>42</v>
      </c>
      <c r="B2" s="91"/>
      <c r="C2" s="91"/>
      <c r="D2" s="91"/>
      <c r="E2" s="91"/>
      <c r="F2" s="91"/>
      <c r="G2" s="91"/>
      <c r="H2" s="92"/>
    </row>
    <row r="3" spans="1:8" ht="15.75" thickBot="1" x14ac:dyDescent="0.3">
      <c r="A3" s="93"/>
      <c r="B3" s="94"/>
      <c r="C3" s="94"/>
      <c r="D3" s="94"/>
      <c r="E3" s="94"/>
      <c r="F3" s="94"/>
      <c r="G3" s="94"/>
      <c r="H3" s="95"/>
    </row>
    <row r="4" spans="1:8" ht="15.75" x14ac:dyDescent="0.25">
      <c r="A4" s="19"/>
      <c r="B4" s="20"/>
      <c r="C4" s="21"/>
      <c r="D4" s="22"/>
      <c r="E4" s="22"/>
      <c r="F4" s="23"/>
      <c r="G4" s="23"/>
      <c r="H4" s="65"/>
    </row>
    <row r="5" spans="1:8" ht="31.5" x14ac:dyDescent="0.25">
      <c r="A5" s="97" t="s">
        <v>7</v>
      </c>
      <c r="B5" s="99" t="s">
        <v>0</v>
      </c>
      <c r="C5" s="101" t="s">
        <v>6</v>
      </c>
      <c r="D5" s="99" t="s">
        <v>1</v>
      </c>
      <c r="E5" s="101" t="s">
        <v>2</v>
      </c>
      <c r="F5" s="24" t="s">
        <v>5</v>
      </c>
      <c r="G5" s="24" t="s">
        <v>5</v>
      </c>
      <c r="H5" s="66" t="s">
        <v>4</v>
      </c>
    </row>
    <row r="6" spans="1:8" ht="0.75" customHeight="1" x14ac:dyDescent="0.25">
      <c r="A6" s="98"/>
      <c r="B6" s="100"/>
      <c r="C6" s="102"/>
      <c r="D6" s="103"/>
      <c r="E6" s="103"/>
      <c r="F6" s="25"/>
      <c r="G6" s="25"/>
      <c r="H6" s="67"/>
    </row>
    <row r="7" spans="1:8" ht="15" customHeight="1" x14ac:dyDescent="0.25">
      <c r="A7" s="98"/>
      <c r="B7" s="100"/>
      <c r="C7" s="102"/>
      <c r="D7" s="103"/>
      <c r="E7" s="103"/>
      <c r="F7" s="104">
        <v>41809</v>
      </c>
      <c r="G7" s="105">
        <v>41842</v>
      </c>
      <c r="H7" s="96" t="s">
        <v>3</v>
      </c>
    </row>
    <row r="8" spans="1:8" ht="42" customHeight="1" x14ac:dyDescent="0.25">
      <c r="A8" s="98"/>
      <c r="B8" s="100"/>
      <c r="C8" s="102"/>
      <c r="D8" s="103"/>
      <c r="E8" s="103"/>
      <c r="F8" s="104"/>
      <c r="G8" s="105"/>
      <c r="H8" s="96"/>
    </row>
    <row r="9" spans="1:8" ht="31.5" x14ac:dyDescent="0.25">
      <c r="A9" s="1" t="s">
        <v>8</v>
      </c>
      <c r="B9" s="26">
        <v>9911319</v>
      </c>
      <c r="C9" s="2" t="s">
        <v>11</v>
      </c>
      <c r="D9" s="3" t="s">
        <v>24</v>
      </c>
      <c r="E9" s="27">
        <v>30</v>
      </c>
      <c r="F9" s="18">
        <f>F11+F10</f>
        <v>1561</v>
      </c>
      <c r="G9" s="106">
        <f>G11+G10</f>
        <v>1667</v>
      </c>
      <c r="H9" s="18">
        <f>(G9-F9)*E9</f>
        <v>3180</v>
      </c>
    </row>
    <row r="10" spans="1:8" ht="31.5" x14ac:dyDescent="0.25">
      <c r="A10" s="4" t="s">
        <v>8</v>
      </c>
      <c r="B10" s="28">
        <v>9911319</v>
      </c>
      <c r="C10" s="5" t="s">
        <v>12</v>
      </c>
      <c r="D10" s="3" t="s">
        <v>24</v>
      </c>
      <c r="E10" s="27">
        <v>30</v>
      </c>
      <c r="F10" s="16">
        <v>1139</v>
      </c>
      <c r="G10" s="107">
        <v>1214</v>
      </c>
      <c r="H10" s="30">
        <f>(G10-F10)*E10</f>
        <v>2250</v>
      </c>
    </row>
    <row r="11" spans="1:8" ht="31.5" x14ac:dyDescent="0.25">
      <c r="A11" s="4" t="s">
        <v>8</v>
      </c>
      <c r="B11" s="28">
        <v>9911319</v>
      </c>
      <c r="C11" s="5" t="s">
        <v>13</v>
      </c>
      <c r="D11" s="3" t="s">
        <v>24</v>
      </c>
      <c r="E11" s="27">
        <v>30</v>
      </c>
      <c r="F11" s="16">
        <v>422</v>
      </c>
      <c r="G11" s="107">
        <v>453</v>
      </c>
      <c r="H11" s="30">
        <f>(G11-F11)*E11</f>
        <v>930</v>
      </c>
    </row>
    <row r="12" spans="1:8" ht="31.5" x14ac:dyDescent="0.25">
      <c r="A12" s="1" t="s">
        <v>25</v>
      </c>
      <c r="B12" s="31">
        <v>8230963</v>
      </c>
      <c r="C12" s="2" t="s">
        <v>11</v>
      </c>
      <c r="D12" s="3"/>
      <c r="E12" s="27">
        <v>1</v>
      </c>
      <c r="F12" s="18">
        <f t="shared" ref="F12:G12" si="0">F13+F14</f>
        <v>51472</v>
      </c>
      <c r="G12" s="106">
        <f t="shared" si="0"/>
        <v>52980</v>
      </c>
      <c r="H12" s="32">
        <f t="shared" ref="H12:H26" si="1">(G12-F12)*E12</f>
        <v>1508</v>
      </c>
    </row>
    <row r="13" spans="1:8" ht="31.5" x14ac:dyDescent="0.25">
      <c r="A13" s="4" t="s">
        <v>25</v>
      </c>
      <c r="B13" s="33">
        <v>8230963</v>
      </c>
      <c r="C13" s="5" t="s">
        <v>12</v>
      </c>
      <c r="D13" s="6"/>
      <c r="E13" s="29">
        <v>1</v>
      </c>
      <c r="F13" s="16">
        <v>33760</v>
      </c>
      <c r="G13" s="107">
        <v>34748</v>
      </c>
      <c r="H13" s="30">
        <f t="shared" si="1"/>
        <v>988</v>
      </c>
    </row>
    <row r="14" spans="1:8" ht="31.5" x14ac:dyDescent="0.25">
      <c r="A14" s="4" t="s">
        <v>25</v>
      </c>
      <c r="B14" s="33">
        <v>8230963</v>
      </c>
      <c r="C14" s="5" t="s">
        <v>13</v>
      </c>
      <c r="D14" s="6"/>
      <c r="E14" s="29">
        <v>1</v>
      </c>
      <c r="F14" s="16">
        <v>17712</v>
      </c>
      <c r="G14" s="107">
        <v>18232</v>
      </c>
      <c r="H14" s="30">
        <f t="shared" si="1"/>
        <v>520</v>
      </c>
    </row>
    <row r="15" spans="1:8" ht="31.5" x14ac:dyDescent="0.25">
      <c r="A15" s="1" t="s">
        <v>9</v>
      </c>
      <c r="B15" s="26">
        <v>9335782</v>
      </c>
      <c r="C15" s="2" t="s">
        <v>11</v>
      </c>
      <c r="D15" s="3" t="s">
        <v>24</v>
      </c>
      <c r="E15" s="27">
        <v>30</v>
      </c>
      <c r="F15" s="18">
        <f t="shared" ref="F15:G15" si="2">F16+F17</f>
        <v>2595</v>
      </c>
      <c r="G15" s="106">
        <f t="shared" si="2"/>
        <v>2773</v>
      </c>
      <c r="H15" s="32">
        <f t="shared" si="1"/>
        <v>5340</v>
      </c>
    </row>
    <row r="16" spans="1:8" ht="31.5" x14ac:dyDescent="0.25">
      <c r="A16" s="4" t="s">
        <v>9</v>
      </c>
      <c r="B16" s="28">
        <v>9335782</v>
      </c>
      <c r="C16" s="5" t="s">
        <v>12</v>
      </c>
      <c r="D16" s="3" t="s">
        <v>24</v>
      </c>
      <c r="E16" s="27">
        <v>30</v>
      </c>
      <c r="F16" s="16">
        <v>1883</v>
      </c>
      <c r="G16" s="107">
        <v>2011</v>
      </c>
      <c r="H16" s="30">
        <f t="shared" si="1"/>
        <v>3840</v>
      </c>
    </row>
    <row r="17" spans="1:8" ht="31.5" x14ac:dyDescent="0.25">
      <c r="A17" s="4" t="s">
        <v>9</v>
      </c>
      <c r="B17" s="28">
        <v>9335782</v>
      </c>
      <c r="C17" s="5" t="s">
        <v>13</v>
      </c>
      <c r="D17" s="3" t="s">
        <v>24</v>
      </c>
      <c r="E17" s="27">
        <v>30</v>
      </c>
      <c r="F17" s="16">
        <v>712</v>
      </c>
      <c r="G17" s="107">
        <v>762</v>
      </c>
      <c r="H17" s="30">
        <f t="shared" si="1"/>
        <v>1500</v>
      </c>
    </row>
    <row r="18" spans="1:8" ht="31.5" x14ac:dyDescent="0.25">
      <c r="A18" s="1" t="s">
        <v>26</v>
      </c>
      <c r="B18" s="26">
        <v>8233542</v>
      </c>
      <c r="C18" s="2" t="s">
        <v>11</v>
      </c>
      <c r="D18" s="3"/>
      <c r="E18" s="27">
        <v>1</v>
      </c>
      <c r="F18" s="18">
        <f>F19+F20</f>
        <v>89159</v>
      </c>
      <c r="G18" s="106">
        <f>G19+G20</f>
        <v>91834</v>
      </c>
      <c r="H18" s="32">
        <f t="shared" si="1"/>
        <v>2675</v>
      </c>
    </row>
    <row r="19" spans="1:8" ht="31.5" x14ac:dyDescent="0.25">
      <c r="A19" s="4" t="s">
        <v>26</v>
      </c>
      <c r="B19" s="28">
        <v>8233542</v>
      </c>
      <c r="C19" s="5" t="s">
        <v>12</v>
      </c>
      <c r="D19" s="6"/>
      <c r="E19" s="29">
        <v>1</v>
      </c>
      <c r="F19" s="16">
        <v>58579</v>
      </c>
      <c r="G19" s="107">
        <v>60343</v>
      </c>
      <c r="H19" s="30">
        <f t="shared" si="1"/>
        <v>1764</v>
      </c>
    </row>
    <row r="20" spans="1:8" ht="31.5" x14ac:dyDescent="0.25">
      <c r="A20" s="4" t="s">
        <v>26</v>
      </c>
      <c r="B20" s="28">
        <v>8233542</v>
      </c>
      <c r="C20" s="5" t="s">
        <v>13</v>
      </c>
      <c r="D20" s="6"/>
      <c r="E20" s="29">
        <v>1</v>
      </c>
      <c r="F20" s="16">
        <v>30580</v>
      </c>
      <c r="G20" s="107">
        <v>31491</v>
      </c>
      <c r="H20" s="30">
        <f t="shared" si="1"/>
        <v>911</v>
      </c>
    </row>
    <row r="21" spans="1:8" ht="31.5" x14ac:dyDescent="0.25">
      <c r="A21" s="1" t="s">
        <v>10</v>
      </c>
      <c r="B21" s="26">
        <v>9335776</v>
      </c>
      <c r="C21" s="2" t="s">
        <v>11</v>
      </c>
      <c r="D21" s="3" t="s">
        <v>24</v>
      </c>
      <c r="E21" s="27">
        <v>30</v>
      </c>
      <c r="F21" s="67">
        <f t="shared" ref="F21:G21" si="3">F22+F23</f>
        <v>2180</v>
      </c>
      <c r="G21" s="25">
        <f t="shared" si="3"/>
        <v>2323</v>
      </c>
      <c r="H21" s="32">
        <f t="shared" si="1"/>
        <v>4290</v>
      </c>
    </row>
    <row r="22" spans="1:8" ht="31.5" x14ac:dyDescent="0.25">
      <c r="A22" s="4" t="s">
        <v>10</v>
      </c>
      <c r="B22" s="28">
        <v>9335776</v>
      </c>
      <c r="C22" s="5" t="s">
        <v>12</v>
      </c>
      <c r="D22" s="3" t="s">
        <v>24</v>
      </c>
      <c r="E22" s="27">
        <v>30</v>
      </c>
      <c r="F22" s="74">
        <v>1595</v>
      </c>
      <c r="G22" s="108">
        <v>1697</v>
      </c>
      <c r="H22" s="30">
        <f t="shared" si="1"/>
        <v>3060</v>
      </c>
    </row>
    <row r="23" spans="1:8" ht="31.5" x14ac:dyDescent="0.25">
      <c r="A23" s="4" t="s">
        <v>10</v>
      </c>
      <c r="B23" s="28">
        <v>9335776</v>
      </c>
      <c r="C23" s="5" t="s">
        <v>13</v>
      </c>
      <c r="D23" s="3" t="s">
        <v>24</v>
      </c>
      <c r="E23" s="27">
        <v>30</v>
      </c>
      <c r="F23" s="74">
        <v>585</v>
      </c>
      <c r="G23" s="108">
        <v>626</v>
      </c>
      <c r="H23" s="30">
        <f t="shared" si="1"/>
        <v>1230</v>
      </c>
    </row>
    <row r="24" spans="1:8" ht="31.5" x14ac:dyDescent="0.25">
      <c r="A24" s="1" t="s">
        <v>27</v>
      </c>
      <c r="B24" s="31">
        <v>8233521</v>
      </c>
      <c r="C24" s="2" t="s">
        <v>11</v>
      </c>
      <c r="D24" s="27"/>
      <c r="E24" s="27">
        <v>1</v>
      </c>
      <c r="F24" s="67">
        <f t="shared" ref="F24:G24" si="4">F25+F26</f>
        <v>79638</v>
      </c>
      <c r="G24" s="25">
        <f t="shared" si="4"/>
        <v>82089</v>
      </c>
      <c r="H24" s="32">
        <f t="shared" si="1"/>
        <v>2451</v>
      </c>
    </row>
    <row r="25" spans="1:8" ht="31.5" x14ac:dyDescent="0.25">
      <c r="A25" s="4" t="s">
        <v>27</v>
      </c>
      <c r="B25" s="33">
        <v>8233521</v>
      </c>
      <c r="C25" s="5" t="s">
        <v>12</v>
      </c>
      <c r="D25" s="29"/>
      <c r="E25" s="29">
        <v>1</v>
      </c>
      <c r="F25" s="74">
        <v>52283</v>
      </c>
      <c r="G25" s="108">
        <v>53899</v>
      </c>
      <c r="H25" s="30">
        <f t="shared" si="1"/>
        <v>1616</v>
      </c>
    </row>
    <row r="26" spans="1:8" ht="31.5" x14ac:dyDescent="0.25">
      <c r="A26" s="35" t="s">
        <v>27</v>
      </c>
      <c r="B26" s="36">
        <v>8233521</v>
      </c>
      <c r="C26" s="37" t="s">
        <v>13</v>
      </c>
      <c r="D26" s="38"/>
      <c r="E26" s="38">
        <v>1</v>
      </c>
      <c r="F26" s="75">
        <v>27355</v>
      </c>
      <c r="G26" s="109">
        <v>28190</v>
      </c>
      <c r="H26" s="39">
        <f t="shared" si="1"/>
        <v>835</v>
      </c>
    </row>
    <row r="27" spans="1:8" ht="15.75" x14ac:dyDescent="0.25">
      <c r="A27" s="1" t="s">
        <v>49</v>
      </c>
      <c r="B27" s="31" t="s">
        <v>59</v>
      </c>
      <c r="C27" s="2" t="s">
        <v>11</v>
      </c>
      <c r="D27" s="29"/>
      <c r="E27" s="29">
        <v>1</v>
      </c>
      <c r="F27" s="25">
        <f>F28+F29</f>
        <v>440</v>
      </c>
      <c r="G27" s="25">
        <f>G28+G29</f>
        <v>625</v>
      </c>
      <c r="H27" s="32">
        <f>G27-F27</f>
        <v>185</v>
      </c>
    </row>
    <row r="28" spans="1:8" ht="15.75" x14ac:dyDescent="0.25">
      <c r="A28" s="4" t="s">
        <v>49</v>
      </c>
      <c r="B28" s="33" t="s">
        <v>59</v>
      </c>
      <c r="C28" s="5" t="s">
        <v>12</v>
      </c>
      <c r="D28" s="29"/>
      <c r="E28" s="29">
        <v>1</v>
      </c>
      <c r="F28" s="74">
        <v>288</v>
      </c>
      <c r="G28" s="108">
        <v>411</v>
      </c>
      <c r="H28" s="30">
        <f>G28-F28</f>
        <v>123</v>
      </c>
    </row>
    <row r="29" spans="1:8" ht="15.75" x14ac:dyDescent="0.25">
      <c r="A29" s="4" t="s">
        <v>49</v>
      </c>
      <c r="B29" s="33" t="s">
        <v>59</v>
      </c>
      <c r="C29" s="37" t="s">
        <v>13</v>
      </c>
      <c r="D29" s="29"/>
      <c r="E29" s="29">
        <v>1</v>
      </c>
      <c r="F29" s="74">
        <v>152</v>
      </c>
      <c r="G29" s="108">
        <v>214</v>
      </c>
      <c r="H29" s="30">
        <f>G29-F29</f>
        <v>62</v>
      </c>
    </row>
    <row r="30" spans="1:8" ht="15.75" x14ac:dyDescent="0.25">
      <c r="A30" s="1" t="s">
        <v>50</v>
      </c>
      <c r="B30" s="33" t="s">
        <v>60</v>
      </c>
      <c r="C30" s="2" t="s">
        <v>11</v>
      </c>
      <c r="D30" s="29"/>
      <c r="E30" s="38">
        <v>1</v>
      </c>
      <c r="F30" s="67">
        <f>F31+F32</f>
        <v>240</v>
      </c>
      <c r="G30" s="25">
        <f>G31+G32</f>
        <v>346</v>
      </c>
      <c r="H30" s="32">
        <f>G30-F30</f>
        <v>106</v>
      </c>
    </row>
    <row r="31" spans="1:8" ht="15.75" x14ac:dyDescent="0.25">
      <c r="A31" s="4" t="s">
        <v>50</v>
      </c>
      <c r="B31" s="33" t="s">
        <v>60</v>
      </c>
      <c r="C31" s="5" t="s">
        <v>12</v>
      </c>
      <c r="D31" s="29"/>
      <c r="E31" s="29">
        <v>1</v>
      </c>
      <c r="F31" s="74">
        <v>159</v>
      </c>
      <c r="G31" s="108">
        <v>229</v>
      </c>
      <c r="H31" s="30">
        <f t="shared" ref="H31:H32" si="5">G31-F31</f>
        <v>70</v>
      </c>
    </row>
    <row r="32" spans="1:8" ht="15.75" x14ac:dyDescent="0.25">
      <c r="A32" s="4" t="s">
        <v>50</v>
      </c>
      <c r="B32" s="33" t="s">
        <v>60</v>
      </c>
      <c r="C32" s="37" t="s">
        <v>13</v>
      </c>
      <c r="D32" s="29"/>
      <c r="E32" s="29">
        <v>1</v>
      </c>
      <c r="F32" s="74">
        <v>81</v>
      </c>
      <c r="G32" s="108">
        <v>117</v>
      </c>
      <c r="H32" s="30">
        <f t="shared" si="5"/>
        <v>36</v>
      </c>
    </row>
    <row r="33" spans="1:9" ht="15.75" x14ac:dyDescent="0.25">
      <c r="A33" s="1" t="s">
        <v>51</v>
      </c>
      <c r="B33" s="31" t="s">
        <v>61</v>
      </c>
      <c r="C33" s="2" t="s">
        <v>11</v>
      </c>
      <c r="D33" s="29"/>
      <c r="E33" s="29">
        <v>1</v>
      </c>
      <c r="F33" s="67">
        <f>F34+F35</f>
        <v>1221</v>
      </c>
      <c r="G33" s="25">
        <f>G34+G35</f>
        <v>1745</v>
      </c>
      <c r="H33" s="32">
        <f>G33-F33</f>
        <v>524</v>
      </c>
    </row>
    <row r="34" spans="1:9" ht="15.75" x14ac:dyDescent="0.25">
      <c r="A34" s="4" t="s">
        <v>51</v>
      </c>
      <c r="B34" s="33" t="s">
        <v>61</v>
      </c>
      <c r="C34" s="5" t="s">
        <v>12</v>
      </c>
      <c r="D34" s="29"/>
      <c r="E34" s="38">
        <v>1</v>
      </c>
      <c r="F34" s="74">
        <v>811</v>
      </c>
      <c r="G34" s="108">
        <v>1159</v>
      </c>
      <c r="H34" s="30">
        <f t="shared" ref="H34:H35" si="6">G34-F34</f>
        <v>348</v>
      </c>
    </row>
    <row r="35" spans="1:9" ht="15.75" x14ac:dyDescent="0.25">
      <c r="A35" s="4" t="s">
        <v>51</v>
      </c>
      <c r="B35" s="33" t="s">
        <v>61</v>
      </c>
      <c r="C35" s="37" t="s">
        <v>13</v>
      </c>
      <c r="D35" s="29"/>
      <c r="E35" s="29">
        <v>1</v>
      </c>
      <c r="F35" s="74">
        <v>410</v>
      </c>
      <c r="G35" s="108">
        <v>586</v>
      </c>
      <c r="H35" s="30">
        <f t="shared" si="6"/>
        <v>176</v>
      </c>
    </row>
    <row r="36" spans="1:9" ht="15.75" x14ac:dyDescent="0.25">
      <c r="A36" s="1" t="s">
        <v>52</v>
      </c>
      <c r="B36" s="33" t="s">
        <v>62</v>
      </c>
      <c r="C36" s="2" t="s">
        <v>11</v>
      </c>
      <c r="D36" s="29"/>
      <c r="E36" s="29">
        <v>1</v>
      </c>
      <c r="F36" s="67">
        <f>F37+F38</f>
        <v>272</v>
      </c>
      <c r="G36" s="25">
        <f>G37+G38</f>
        <v>394</v>
      </c>
      <c r="H36" s="32">
        <f>G36-F36</f>
        <v>122</v>
      </c>
    </row>
    <row r="37" spans="1:9" ht="15.75" x14ac:dyDescent="0.25">
      <c r="A37" s="4" t="s">
        <v>52</v>
      </c>
      <c r="B37" s="33" t="s">
        <v>62</v>
      </c>
      <c r="C37" s="5" t="s">
        <v>12</v>
      </c>
      <c r="D37" s="29"/>
      <c r="E37" s="29">
        <v>1</v>
      </c>
      <c r="F37" s="74">
        <v>181</v>
      </c>
      <c r="G37" s="108">
        <v>262</v>
      </c>
      <c r="H37" s="30">
        <f t="shared" ref="H37:H38" si="7">G37-F37</f>
        <v>81</v>
      </c>
    </row>
    <row r="38" spans="1:9" ht="15.75" x14ac:dyDescent="0.25">
      <c r="A38" s="4" t="s">
        <v>52</v>
      </c>
      <c r="B38" s="33" t="s">
        <v>62</v>
      </c>
      <c r="C38" s="37" t="s">
        <v>13</v>
      </c>
      <c r="D38" s="29"/>
      <c r="E38" s="38">
        <v>1</v>
      </c>
      <c r="F38" s="74">
        <v>91</v>
      </c>
      <c r="G38" s="108">
        <v>132</v>
      </c>
      <c r="H38" s="30">
        <f t="shared" si="7"/>
        <v>41</v>
      </c>
    </row>
    <row r="39" spans="1:9" ht="15.75" x14ac:dyDescent="0.25">
      <c r="A39" s="1" t="s">
        <v>53</v>
      </c>
      <c r="B39" s="33" t="s">
        <v>63</v>
      </c>
      <c r="C39" s="2" t="s">
        <v>11</v>
      </c>
      <c r="D39" s="29"/>
      <c r="E39" s="29">
        <v>1</v>
      </c>
      <c r="F39" s="25">
        <f>F40+F41</f>
        <v>1202</v>
      </c>
      <c r="G39" s="25">
        <f>G40+G41</f>
        <v>1750</v>
      </c>
      <c r="H39" s="32">
        <f>G39-F39</f>
        <v>548</v>
      </c>
    </row>
    <row r="40" spans="1:9" ht="15.75" x14ac:dyDescent="0.25">
      <c r="A40" s="4" t="s">
        <v>53</v>
      </c>
      <c r="B40" s="33" t="s">
        <v>63</v>
      </c>
      <c r="C40" s="5" t="s">
        <v>12</v>
      </c>
      <c r="D40" s="29"/>
      <c r="E40" s="29">
        <v>1</v>
      </c>
      <c r="F40" s="74">
        <v>801</v>
      </c>
      <c r="G40" s="108">
        <v>1166</v>
      </c>
      <c r="H40" s="30">
        <f t="shared" ref="H40:H41" si="8">G40-F40</f>
        <v>365</v>
      </c>
    </row>
    <row r="41" spans="1:9" ht="15.75" x14ac:dyDescent="0.25">
      <c r="A41" s="4" t="s">
        <v>53</v>
      </c>
      <c r="B41" s="33" t="s">
        <v>63</v>
      </c>
      <c r="C41" s="37" t="s">
        <v>13</v>
      </c>
      <c r="D41" s="29"/>
      <c r="E41" s="29">
        <v>1</v>
      </c>
      <c r="F41" s="74">
        <v>401</v>
      </c>
      <c r="G41" s="108">
        <v>584</v>
      </c>
      <c r="H41" s="30">
        <f t="shared" si="8"/>
        <v>183</v>
      </c>
    </row>
    <row r="42" spans="1:9" ht="15.75" x14ac:dyDescent="0.25">
      <c r="A42" s="1" t="s">
        <v>54</v>
      </c>
      <c r="B42" s="33" t="s">
        <v>64</v>
      </c>
      <c r="C42" s="2" t="s">
        <v>11</v>
      </c>
      <c r="D42" s="29"/>
      <c r="E42" s="38">
        <v>1</v>
      </c>
      <c r="F42" s="25">
        <f>F43+F44</f>
        <v>264</v>
      </c>
      <c r="G42" s="25">
        <f>G43+G44</f>
        <v>382</v>
      </c>
      <c r="H42" s="32">
        <f>G42-F42</f>
        <v>118</v>
      </c>
    </row>
    <row r="43" spans="1:9" ht="15.75" x14ac:dyDescent="0.25">
      <c r="A43" s="4" t="s">
        <v>54</v>
      </c>
      <c r="B43" s="33" t="s">
        <v>64</v>
      </c>
      <c r="C43" s="5" t="s">
        <v>12</v>
      </c>
      <c r="D43" s="29"/>
      <c r="E43" s="29">
        <v>1</v>
      </c>
      <c r="F43" s="74">
        <v>176</v>
      </c>
      <c r="G43" s="108">
        <v>254</v>
      </c>
      <c r="H43" s="30">
        <f t="shared" ref="H43:H44" si="9">G43-F43</f>
        <v>78</v>
      </c>
    </row>
    <row r="44" spans="1:9" ht="15.75" x14ac:dyDescent="0.25">
      <c r="A44" s="88" t="s">
        <v>54</v>
      </c>
      <c r="B44" s="33" t="s">
        <v>64</v>
      </c>
      <c r="C44" s="37" t="s">
        <v>13</v>
      </c>
      <c r="D44" s="29"/>
      <c r="E44" s="29">
        <v>1</v>
      </c>
      <c r="F44" s="74">
        <v>88</v>
      </c>
      <c r="G44" s="108">
        <v>128</v>
      </c>
      <c r="H44" s="30">
        <f t="shared" si="9"/>
        <v>40</v>
      </c>
    </row>
    <row r="45" spans="1:9" ht="31.5" x14ac:dyDescent="0.25">
      <c r="A45" s="83" t="s">
        <v>33</v>
      </c>
      <c r="B45" s="84"/>
      <c r="C45" s="5"/>
      <c r="D45" s="85"/>
      <c r="E45" s="85"/>
      <c r="F45" s="86"/>
      <c r="G45" s="86"/>
      <c r="H45" s="87">
        <f>H9+H12+H15+H18+H21+H24+H27+H30+H33+H36+H39+H42</f>
        <v>21047</v>
      </c>
    </row>
    <row r="46" spans="1:9" ht="15.75" x14ac:dyDescent="0.25">
      <c r="A46" s="56" t="s">
        <v>34</v>
      </c>
      <c r="B46" s="57"/>
      <c r="C46" s="58"/>
      <c r="D46" s="59"/>
      <c r="E46" s="59"/>
      <c r="F46" s="60"/>
      <c r="G46" s="60"/>
      <c r="H46" s="68">
        <f>H10+H13+H16+H19+H22+H25+H28+H31+H34+H37+H40+H43</f>
        <v>14583</v>
      </c>
      <c r="I46" s="47"/>
    </row>
    <row r="47" spans="1:9" ht="15.75" x14ac:dyDescent="0.25">
      <c r="A47" s="48" t="s">
        <v>14</v>
      </c>
      <c r="B47" s="34"/>
      <c r="C47" s="26"/>
      <c r="D47" s="27"/>
      <c r="E47" s="27"/>
      <c r="F47" s="25"/>
      <c r="G47" s="25"/>
      <c r="H47" s="69">
        <f>H11+H14+H17+H20+H23+H26+H29+H32+H35+H38+H41+H44</f>
        <v>6464</v>
      </c>
    </row>
    <row r="48" spans="1:9" ht="15.75" x14ac:dyDescent="0.25">
      <c r="A48" s="48" t="s">
        <v>35</v>
      </c>
      <c r="B48" s="50" t="s">
        <v>18</v>
      </c>
      <c r="C48" s="26" t="s">
        <v>20</v>
      </c>
      <c r="D48" s="27"/>
      <c r="E48" s="27"/>
      <c r="F48" s="25"/>
      <c r="G48" s="25"/>
      <c r="H48" s="69">
        <f>H46*B48</f>
        <v>47103.09</v>
      </c>
    </row>
    <row r="49" spans="1:8" ht="15.75" x14ac:dyDescent="0.25">
      <c r="A49" s="48" t="s">
        <v>15</v>
      </c>
      <c r="B49" s="50" t="s">
        <v>19</v>
      </c>
      <c r="C49" s="26" t="s">
        <v>20</v>
      </c>
      <c r="D49" s="27"/>
      <c r="E49" s="27"/>
      <c r="F49" s="25"/>
      <c r="G49" s="25"/>
      <c r="H49" s="69">
        <f>H47*B49</f>
        <v>7045.76</v>
      </c>
    </row>
    <row r="50" spans="1:8" ht="15.75" x14ac:dyDescent="0.25">
      <c r="A50" s="48" t="s">
        <v>16</v>
      </c>
      <c r="B50" s="34"/>
      <c r="C50" s="26"/>
      <c r="D50" s="27"/>
      <c r="E50" s="27"/>
      <c r="F50" s="25"/>
      <c r="G50" s="25"/>
      <c r="H50" s="69">
        <f>H48+H49</f>
        <v>54148.85</v>
      </c>
    </row>
    <row r="51" spans="1:8" ht="31.5" x14ac:dyDescent="0.25">
      <c r="A51" s="48" t="s">
        <v>17</v>
      </c>
      <c r="B51" s="34" t="s">
        <v>58</v>
      </c>
      <c r="C51" s="26" t="s">
        <v>21</v>
      </c>
      <c r="D51" s="27"/>
      <c r="E51" s="27"/>
      <c r="F51" s="25"/>
      <c r="G51" s="25"/>
      <c r="H51" s="70">
        <f>H50/B51</f>
        <v>2.1423860396549634</v>
      </c>
    </row>
    <row r="52" spans="1:8" ht="31.5" x14ac:dyDescent="0.25">
      <c r="A52" s="48" t="s">
        <v>22</v>
      </c>
      <c r="B52" s="34"/>
      <c r="C52" s="26"/>
      <c r="D52" s="27"/>
      <c r="E52" s="27"/>
      <c r="F52" s="25"/>
      <c r="G52" s="25"/>
      <c r="H52" s="81">
        <f>H46/B51</f>
        <v>0.5769728372123939</v>
      </c>
    </row>
    <row r="53" spans="1:8" ht="32.25" thickBot="1" x14ac:dyDescent="0.3">
      <c r="A53" s="49" t="s">
        <v>23</v>
      </c>
      <c r="B53" s="51"/>
      <c r="C53" s="52"/>
      <c r="D53" s="53"/>
      <c r="E53" s="53"/>
      <c r="F53" s="54"/>
      <c r="G53" s="110"/>
      <c r="H53" s="82">
        <f>H47/B51</f>
        <v>0.25574658298984532</v>
      </c>
    </row>
    <row r="54" spans="1:8" x14ac:dyDescent="0.25">
      <c r="A54" s="40"/>
      <c r="B54" s="41"/>
      <c r="C54" s="42"/>
      <c r="D54" s="43"/>
      <c r="E54" s="43"/>
      <c r="F54" s="44"/>
      <c r="G54" s="111"/>
      <c r="H54" s="71"/>
    </row>
    <row r="55" spans="1:8" x14ac:dyDescent="0.25">
      <c r="A55" s="12"/>
      <c r="B55" s="13"/>
      <c r="C55" s="11"/>
      <c r="D55" s="10"/>
      <c r="E55" s="10"/>
      <c r="F55" s="15"/>
      <c r="G55" s="112"/>
      <c r="H55" s="72"/>
    </row>
  </sheetData>
  <mergeCells count="9">
    <mergeCell ref="A2:H3"/>
    <mergeCell ref="H7:H8"/>
    <mergeCell ref="A5:A8"/>
    <mergeCell ref="B5:B8"/>
    <mergeCell ref="C5:C8"/>
    <mergeCell ref="D5:D8"/>
    <mergeCell ref="E5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0" workbookViewId="0">
      <selection activeCell="A32" sqref="A1:H32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73" bestFit="1" customWidth="1"/>
    <col min="8" max="8" width="18.85546875" style="73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65"/>
      <c r="H1" s="65"/>
    </row>
    <row r="2" spans="1:8" x14ac:dyDescent="0.25">
      <c r="A2" s="90" t="s">
        <v>43</v>
      </c>
      <c r="B2" s="114"/>
      <c r="C2" s="114"/>
      <c r="D2" s="114"/>
      <c r="E2" s="114"/>
      <c r="F2" s="114"/>
      <c r="G2" s="114"/>
      <c r="H2" s="115"/>
    </row>
    <row r="3" spans="1:8" ht="15.75" thickBot="1" x14ac:dyDescent="0.3">
      <c r="A3" s="116"/>
      <c r="B3" s="117"/>
      <c r="C3" s="117"/>
      <c r="D3" s="117"/>
      <c r="E3" s="117"/>
      <c r="F3" s="117"/>
      <c r="G3" s="117"/>
      <c r="H3" s="118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0" customHeight="1" x14ac:dyDescent="0.25">
      <c r="A5" s="119" t="s">
        <v>7</v>
      </c>
      <c r="B5" s="120" t="s">
        <v>0</v>
      </c>
      <c r="C5" s="121" t="s">
        <v>6</v>
      </c>
      <c r="D5" s="120" t="s">
        <v>1</v>
      </c>
      <c r="E5" s="121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98"/>
      <c r="B6" s="100"/>
      <c r="C6" s="102"/>
      <c r="D6" s="103"/>
      <c r="E6" s="103"/>
      <c r="F6" s="25"/>
      <c r="G6" s="25"/>
      <c r="H6" s="25"/>
    </row>
    <row r="7" spans="1:8" ht="15" customHeight="1" x14ac:dyDescent="0.25">
      <c r="A7" s="98"/>
      <c r="B7" s="100"/>
      <c r="C7" s="102"/>
      <c r="D7" s="103"/>
      <c r="E7" s="103"/>
      <c r="F7" s="105">
        <v>41809</v>
      </c>
      <c r="G7" s="105">
        <v>41841</v>
      </c>
      <c r="H7" s="122" t="s">
        <v>3</v>
      </c>
    </row>
    <row r="8" spans="1:8" ht="42" customHeight="1" x14ac:dyDescent="0.25">
      <c r="A8" s="98"/>
      <c r="B8" s="100"/>
      <c r="C8" s="102"/>
      <c r="D8" s="103"/>
      <c r="E8" s="103"/>
      <c r="F8" s="105"/>
      <c r="G8" s="105"/>
      <c r="H8" s="122"/>
    </row>
    <row r="9" spans="1:8" ht="31.5" x14ac:dyDescent="0.25">
      <c r="A9" s="123" t="s">
        <v>8</v>
      </c>
      <c r="B9" s="89">
        <v>9336028</v>
      </c>
      <c r="C9" s="124" t="s">
        <v>11</v>
      </c>
      <c r="D9" s="125" t="s">
        <v>24</v>
      </c>
      <c r="E9" s="27">
        <v>30</v>
      </c>
      <c r="F9" s="106">
        <f>F11+F10</f>
        <v>1451</v>
      </c>
      <c r="G9" s="106">
        <f>G11+G10</f>
        <v>1514</v>
      </c>
      <c r="H9" s="106">
        <f>(G9-F9)*E9</f>
        <v>1890</v>
      </c>
    </row>
    <row r="10" spans="1:8" ht="31.5" x14ac:dyDescent="0.25">
      <c r="A10" s="126" t="s">
        <v>8</v>
      </c>
      <c r="B10" s="28">
        <v>9336028</v>
      </c>
      <c r="C10" s="127" t="s">
        <v>12</v>
      </c>
      <c r="D10" s="125" t="s">
        <v>24</v>
      </c>
      <c r="E10" s="27">
        <v>30</v>
      </c>
      <c r="F10" s="107">
        <v>1003</v>
      </c>
      <c r="G10" s="107">
        <v>1047</v>
      </c>
      <c r="H10" s="128">
        <f>(G10-F10)*E10</f>
        <v>1320</v>
      </c>
    </row>
    <row r="11" spans="1:8" ht="31.5" x14ac:dyDescent="0.3">
      <c r="A11" s="126" t="s">
        <v>8</v>
      </c>
      <c r="B11" s="55">
        <v>9336028</v>
      </c>
      <c r="C11" s="127" t="s">
        <v>13</v>
      </c>
      <c r="D11" s="125" t="s">
        <v>24</v>
      </c>
      <c r="E11" s="27">
        <v>30</v>
      </c>
      <c r="F11" s="107">
        <v>448</v>
      </c>
      <c r="G11" s="107">
        <v>467</v>
      </c>
      <c r="H11" s="128">
        <f>(G11-F11)*E11</f>
        <v>570</v>
      </c>
    </row>
    <row r="12" spans="1:8" ht="31.5" x14ac:dyDescent="0.25">
      <c r="A12" s="123" t="s">
        <v>28</v>
      </c>
      <c r="B12" s="31">
        <v>8247432</v>
      </c>
      <c r="C12" s="124" t="s">
        <v>11</v>
      </c>
      <c r="D12" s="125"/>
      <c r="E12" s="27">
        <v>1</v>
      </c>
      <c r="F12" s="106">
        <f t="shared" ref="F12:G12" si="0">F13+F14</f>
        <v>28735</v>
      </c>
      <c r="G12" s="106">
        <f t="shared" si="0"/>
        <v>29844</v>
      </c>
      <c r="H12" s="129">
        <f t="shared" ref="H12:H23" si="1">(G12-F12)*E12</f>
        <v>1109</v>
      </c>
    </row>
    <row r="13" spans="1:8" ht="31.5" x14ac:dyDescent="0.25">
      <c r="A13" s="126" t="s">
        <v>28</v>
      </c>
      <c r="B13" s="33">
        <v>8247432</v>
      </c>
      <c r="C13" s="127" t="s">
        <v>12</v>
      </c>
      <c r="D13" s="130"/>
      <c r="E13" s="29">
        <v>1</v>
      </c>
      <c r="F13" s="107">
        <v>19011</v>
      </c>
      <c r="G13" s="107">
        <v>19769</v>
      </c>
      <c r="H13" s="128">
        <f t="shared" si="1"/>
        <v>758</v>
      </c>
    </row>
    <row r="14" spans="1:8" ht="31.5" x14ac:dyDescent="0.25">
      <c r="A14" s="126" t="s">
        <v>28</v>
      </c>
      <c r="B14" s="33">
        <v>8247432</v>
      </c>
      <c r="C14" s="127" t="s">
        <v>13</v>
      </c>
      <c r="D14" s="130"/>
      <c r="E14" s="29">
        <v>1</v>
      </c>
      <c r="F14" s="107">
        <v>9724</v>
      </c>
      <c r="G14" s="107">
        <v>10075</v>
      </c>
      <c r="H14" s="128">
        <f t="shared" si="1"/>
        <v>351</v>
      </c>
    </row>
    <row r="15" spans="1:8" ht="15.75" x14ac:dyDescent="0.25">
      <c r="A15" s="123" t="s">
        <v>29</v>
      </c>
      <c r="B15" s="89" t="s">
        <v>31</v>
      </c>
      <c r="C15" s="124" t="s">
        <v>11</v>
      </c>
      <c r="D15" s="125"/>
      <c r="E15" s="27">
        <v>1</v>
      </c>
      <c r="F15" s="106">
        <f>F16+F17</f>
        <v>24877</v>
      </c>
      <c r="G15" s="106">
        <f>G16+G17</f>
        <v>25274</v>
      </c>
      <c r="H15" s="129">
        <f t="shared" si="1"/>
        <v>397</v>
      </c>
    </row>
    <row r="16" spans="1:8" ht="15.75" x14ac:dyDescent="0.25">
      <c r="A16" s="126" t="s">
        <v>30</v>
      </c>
      <c r="B16" s="89" t="s">
        <v>31</v>
      </c>
      <c r="C16" s="127" t="s">
        <v>12</v>
      </c>
      <c r="D16" s="130"/>
      <c r="E16" s="29">
        <v>1</v>
      </c>
      <c r="F16" s="107">
        <v>16577</v>
      </c>
      <c r="G16" s="107">
        <v>16840</v>
      </c>
      <c r="H16" s="128">
        <f t="shared" si="1"/>
        <v>263</v>
      </c>
    </row>
    <row r="17" spans="1:9" ht="15.75" x14ac:dyDescent="0.25">
      <c r="A17" s="126" t="s">
        <v>30</v>
      </c>
      <c r="B17" s="89" t="s">
        <v>31</v>
      </c>
      <c r="C17" s="127" t="s">
        <v>13</v>
      </c>
      <c r="D17" s="130"/>
      <c r="E17" s="29">
        <v>1</v>
      </c>
      <c r="F17" s="107">
        <v>8300</v>
      </c>
      <c r="G17" s="107">
        <v>8434</v>
      </c>
      <c r="H17" s="128">
        <f t="shared" si="1"/>
        <v>134</v>
      </c>
    </row>
    <row r="18" spans="1:9" ht="31.5" x14ac:dyDescent="0.25">
      <c r="A18" s="123" t="s">
        <v>9</v>
      </c>
      <c r="B18" s="89">
        <v>9335588</v>
      </c>
      <c r="C18" s="124" t="s">
        <v>11</v>
      </c>
      <c r="D18" s="125" t="s">
        <v>24</v>
      </c>
      <c r="E18" s="27">
        <v>30</v>
      </c>
      <c r="F18" s="25">
        <f t="shared" ref="F18:G18" si="2">F19+F20</f>
        <v>1693</v>
      </c>
      <c r="G18" s="25">
        <f t="shared" si="2"/>
        <v>1756</v>
      </c>
      <c r="H18" s="129">
        <f t="shared" si="1"/>
        <v>1890</v>
      </c>
    </row>
    <row r="19" spans="1:9" ht="31.5" x14ac:dyDescent="0.25">
      <c r="A19" s="126" t="s">
        <v>9</v>
      </c>
      <c r="B19" s="28">
        <v>9335588</v>
      </c>
      <c r="C19" s="127" t="s">
        <v>12</v>
      </c>
      <c r="D19" s="125" t="s">
        <v>24</v>
      </c>
      <c r="E19" s="27">
        <v>30</v>
      </c>
      <c r="F19" s="108">
        <v>1155</v>
      </c>
      <c r="G19" s="108">
        <v>1200</v>
      </c>
      <c r="H19" s="128">
        <f t="shared" si="1"/>
        <v>1350</v>
      </c>
    </row>
    <row r="20" spans="1:9" ht="31.5" x14ac:dyDescent="0.25">
      <c r="A20" s="126" t="s">
        <v>9</v>
      </c>
      <c r="B20" s="28">
        <v>9335588</v>
      </c>
      <c r="C20" s="127" t="s">
        <v>13</v>
      </c>
      <c r="D20" s="125" t="s">
        <v>24</v>
      </c>
      <c r="E20" s="27">
        <v>30</v>
      </c>
      <c r="F20" s="108">
        <v>538</v>
      </c>
      <c r="G20" s="108">
        <v>556</v>
      </c>
      <c r="H20" s="128">
        <f t="shared" si="1"/>
        <v>540</v>
      </c>
    </row>
    <row r="21" spans="1:9" ht="31.5" x14ac:dyDescent="0.25">
      <c r="A21" s="123" t="s">
        <v>32</v>
      </c>
      <c r="B21" s="31">
        <v>8231350</v>
      </c>
      <c r="C21" s="124" t="s">
        <v>11</v>
      </c>
      <c r="D21" s="27"/>
      <c r="E21" s="27">
        <v>1</v>
      </c>
      <c r="F21" s="25">
        <f t="shared" ref="F21:G21" si="3">F22+F23</f>
        <v>35011</v>
      </c>
      <c r="G21" s="25">
        <f t="shared" si="3"/>
        <v>36045</v>
      </c>
      <c r="H21" s="129">
        <f t="shared" si="1"/>
        <v>1034</v>
      </c>
    </row>
    <row r="22" spans="1:9" ht="31.5" x14ac:dyDescent="0.25">
      <c r="A22" s="126" t="s">
        <v>32</v>
      </c>
      <c r="B22" s="33">
        <v>8231350</v>
      </c>
      <c r="C22" s="127" t="s">
        <v>12</v>
      </c>
      <c r="D22" s="29"/>
      <c r="E22" s="29">
        <v>1</v>
      </c>
      <c r="F22" s="108">
        <v>23210</v>
      </c>
      <c r="G22" s="108">
        <v>23916</v>
      </c>
      <c r="H22" s="128">
        <f t="shared" si="1"/>
        <v>706</v>
      </c>
    </row>
    <row r="23" spans="1:9" ht="32.25" thickBot="1" x14ac:dyDescent="0.3">
      <c r="A23" s="131" t="s">
        <v>32</v>
      </c>
      <c r="B23" s="36">
        <v>8231350</v>
      </c>
      <c r="C23" s="132" t="s">
        <v>13</v>
      </c>
      <c r="D23" s="38"/>
      <c r="E23" s="38">
        <v>1</v>
      </c>
      <c r="F23" s="109">
        <v>11801</v>
      </c>
      <c r="G23" s="109">
        <v>12129</v>
      </c>
      <c r="H23" s="133">
        <f t="shared" si="1"/>
        <v>328</v>
      </c>
    </row>
    <row r="24" spans="1:9" ht="31.5" x14ac:dyDescent="0.25">
      <c r="A24" s="61" t="s">
        <v>33</v>
      </c>
      <c r="B24" s="62"/>
      <c r="C24" s="63"/>
      <c r="D24" s="45"/>
      <c r="E24" s="45"/>
      <c r="F24" s="46"/>
      <c r="G24" s="76"/>
      <c r="H24" s="64">
        <f>H9+H12+H15+H18+H21</f>
        <v>6320</v>
      </c>
    </row>
    <row r="25" spans="1:9" ht="15.75" x14ac:dyDescent="0.25">
      <c r="A25" s="56" t="s">
        <v>34</v>
      </c>
      <c r="B25" s="57"/>
      <c r="C25" s="58"/>
      <c r="D25" s="59"/>
      <c r="E25" s="59"/>
      <c r="F25" s="60"/>
      <c r="G25" s="77"/>
      <c r="H25" s="68">
        <f>H10+H13+H16+H19+H22</f>
        <v>4397</v>
      </c>
      <c r="I25" s="47"/>
    </row>
    <row r="26" spans="1:9" ht="15.75" x14ac:dyDescent="0.25">
      <c r="A26" s="48" t="s">
        <v>14</v>
      </c>
      <c r="B26" s="34"/>
      <c r="C26" s="26"/>
      <c r="D26" s="27"/>
      <c r="E26" s="27"/>
      <c r="F26" s="25"/>
      <c r="G26" s="67"/>
      <c r="H26" s="69">
        <f>H11+H14+H17+H20+H23</f>
        <v>1923</v>
      </c>
    </row>
    <row r="27" spans="1:9" ht="15.75" x14ac:dyDescent="0.25">
      <c r="A27" s="48" t="s">
        <v>35</v>
      </c>
      <c r="B27" s="50" t="s">
        <v>18</v>
      </c>
      <c r="C27" s="26" t="s">
        <v>20</v>
      </c>
      <c r="D27" s="27"/>
      <c r="E27" s="27"/>
      <c r="F27" s="25"/>
      <c r="G27" s="67"/>
      <c r="H27" s="69">
        <f>H25*B27</f>
        <v>14202.31</v>
      </c>
    </row>
    <row r="28" spans="1:9" ht="15.75" x14ac:dyDescent="0.25">
      <c r="A28" s="48" t="s">
        <v>15</v>
      </c>
      <c r="B28" s="50" t="s">
        <v>19</v>
      </c>
      <c r="C28" s="26" t="s">
        <v>20</v>
      </c>
      <c r="D28" s="27"/>
      <c r="E28" s="27"/>
      <c r="F28" s="25"/>
      <c r="G28" s="67"/>
      <c r="H28" s="69">
        <f>H26*B28</f>
        <v>2096.0700000000002</v>
      </c>
    </row>
    <row r="29" spans="1:9" ht="15.75" x14ac:dyDescent="0.25">
      <c r="A29" s="48" t="s">
        <v>16</v>
      </c>
      <c r="B29" s="34"/>
      <c r="C29" s="26"/>
      <c r="D29" s="27"/>
      <c r="E29" s="27"/>
      <c r="F29" s="25"/>
      <c r="G29" s="67"/>
      <c r="H29" s="69">
        <f>H27+H28</f>
        <v>16298.38</v>
      </c>
    </row>
    <row r="30" spans="1:9" ht="31.5" x14ac:dyDescent="0.25">
      <c r="A30" s="48" t="s">
        <v>17</v>
      </c>
      <c r="B30" s="34" t="s">
        <v>57</v>
      </c>
      <c r="C30" s="26" t="s">
        <v>21</v>
      </c>
      <c r="D30" s="27"/>
      <c r="E30" s="27"/>
      <c r="F30" s="25"/>
      <c r="G30" s="67"/>
      <c r="H30" s="70">
        <f>H29/B30</f>
        <v>1.6458355212667124</v>
      </c>
    </row>
    <row r="31" spans="1:9" ht="31.5" x14ac:dyDescent="0.25">
      <c r="A31" s="48" t="s">
        <v>22</v>
      </c>
      <c r="B31" s="34"/>
      <c r="C31" s="26"/>
      <c r="D31" s="27"/>
      <c r="E31" s="27"/>
      <c r="F31" s="25"/>
      <c r="G31" s="67"/>
      <c r="H31" s="78">
        <f>H25/B30</f>
        <v>0.4440158339055621</v>
      </c>
    </row>
    <row r="32" spans="1:9" ht="32.25" thickBot="1" x14ac:dyDescent="0.3">
      <c r="A32" s="49" t="s">
        <v>23</v>
      </c>
      <c r="B32" s="51"/>
      <c r="C32" s="52"/>
      <c r="D32" s="53"/>
      <c r="E32" s="53"/>
      <c r="F32" s="54"/>
      <c r="G32" s="79"/>
      <c r="H32" s="80">
        <f>H26/B30</f>
        <v>0.19418750252453854</v>
      </c>
    </row>
    <row r="33" spans="1:8" x14ac:dyDescent="0.25">
      <c r="A33" s="40"/>
      <c r="B33" s="41"/>
      <c r="C33" s="42"/>
      <c r="D33" s="43"/>
      <c r="E33" s="43"/>
      <c r="F33" s="44"/>
      <c r="G33" s="71"/>
      <c r="H33" s="71"/>
    </row>
    <row r="34" spans="1:8" x14ac:dyDescent="0.25">
      <c r="A34" s="12"/>
      <c r="B34" s="13"/>
      <c r="C34" s="11"/>
      <c r="D34" s="10"/>
      <c r="E34" s="10"/>
      <c r="F34" s="15"/>
      <c r="G34" s="72"/>
      <c r="H34" s="72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32" sqref="A1:H32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73" bestFit="1" customWidth="1"/>
    <col min="8" max="8" width="18.85546875" style="73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65"/>
      <c r="H1" s="65"/>
    </row>
    <row r="2" spans="1:8" x14ac:dyDescent="0.25">
      <c r="A2" s="90" t="s">
        <v>45</v>
      </c>
      <c r="B2" s="114"/>
      <c r="C2" s="114"/>
      <c r="D2" s="114"/>
      <c r="E2" s="114"/>
      <c r="F2" s="114"/>
      <c r="G2" s="114"/>
      <c r="H2" s="115"/>
    </row>
    <row r="3" spans="1:8" ht="15.75" thickBot="1" x14ac:dyDescent="0.3">
      <c r="A3" s="116"/>
      <c r="B3" s="117"/>
      <c r="C3" s="117"/>
      <c r="D3" s="117"/>
      <c r="E3" s="117"/>
      <c r="F3" s="117"/>
      <c r="G3" s="117"/>
      <c r="H3" s="118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0" customHeight="1" x14ac:dyDescent="0.25">
      <c r="A5" s="119" t="s">
        <v>7</v>
      </c>
      <c r="B5" s="120" t="s">
        <v>0</v>
      </c>
      <c r="C5" s="121" t="s">
        <v>6</v>
      </c>
      <c r="D5" s="120" t="s">
        <v>1</v>
      </c>
      <c r="E5" s="121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98"/>
      <c r="B6" s="100"/>
      <c r="C6" s="102"/>
      <c r="D6" s="103"/>
      <c r="E6" s="103"/>
      <c r="F6" s="25"/>
      <c r="G6" s="25"/>
      <c r="H6" s="25"/>
    </row>
    <row r="7" spans="1:8" ht="15" customHeight="1" x14ac:dyDescent="0.25">
      <c r="A7" s="98"/>
      <c r="B7" s="100"/>
      <c r="C7" s="102"/>
      <c r="D7" s="103"/>
      <c r="E7" s="103"/>
      <c r="F7" s="105">
        <v>41809</v>
      </c>
      <c r="G7" s="105">
        <v>41841</v>
      </c>
      <c r="H7" s="122" t="s">
        <v>3</v>
      </c>
    </row>
    <row r="8" spans="1:8" ht="42" customHeight="1" x14ac:dyDescent="0.25">
      <c r="A8" s="98"/>
      <c r="B8" s="100"/>
      <c r="C8" s="102"/>
      <c r="D8" s="103"/>
      <c r="E8" s="103"/>
      <c r="F8" s="105"/>
      <c r="G8" s="105"/>
      <c r="H8" s="122"/>
    </row>
    <row r="9" spans="1:8" ht="31.5" x14ac:dyDescent="0.25">
      <c r="A9" s="123" t="s">
        <v>46</v>
      </c>
      <c r="B9" s="89">
        <v>13526317</v>
      </c>
      <c r="C9" s="124" t="s">
        <v>11</v>
      </c>
      <c r="D9" s="125" t="s">
        <v>36</v>
      </c>
      <c r="E9" s="27">
        <v>20</v>
      </c>
      <c r="F9" s="106">
        <f>F11+F10</f>
        <v>1725</v>
      </c>
      <c r="G9" s="106">
        <f>G11+G10</f>
        <v>1844</v>
      </c>
      <c r="H9" s="106">
        <f>(G9-F9)*E9</f>
        <v>2380</v>
      </c>
    </row>
    <row r="10" spans="1:8" ht="31.5" x14ac:dyDescent="0.25">
      <c r="A10" s="126" t="s">
        <v>46</v>
      </c>
      <c r="B10" s="28">
        <v>13526317</v>
      </c>
      <c r="C10" s="127" t="s">
        <v>12</v>
      </c>
      <c r="D10" s="125" t="s">
        <v>36</v>
      </c>
      <c r="E10" s="27">
        <v>20</v>
      </c>
      <c r="F10" s="107">
        <v>1141</v>
      </c>
      <c r="G10" s="107">
        <v>1225</v>
      </c>
      <c r="H10" s="128">
        <f>(G10-F10)*E10</f>
        <v>1680</v>
      </c>
    </row>
    <row r="11" spans="1:8" ht="31.5" x14ac:dyDescent="0.3">
      <c r="A11" s="126" t="s">
        <v>46</v>
      </c>
      <c r="B11" s="55">
        <v>13526317</v>
      </c>
      <c r="C11" s="127" t="s">
        <v>13</v>
      </c>
      <c r="D11" s="125" t="s">
        <v>36</v>
      </c>
      <c r="E11" s="27">
        <v>20</v>
      </c>
      <c r="F11" s="107">
        <v>584</v>
      </c>
      <c r="G11" s="107">
        <v>619</v>
      </c>
      <c r="H11" s="128">
        <f>(G11-F11)*E11</f>
        <v>700</v>
      </c>
    </row>
    <row r="12" spans="1:8" ht="31.5" x14ac:dyDescent="0.25">
      <c r="A12" s="123" t="s">
        <v>37</v>
      </c>
      <c r="B12" s="31">
        <v>135438832</v>
      </c>
      <c r="C12" s="124" t="s">
        <v>11</v>
      </c>
      <c r="D12" s="125"/>
      <c r="E12" s="27">
        <v>1</v>
      </c>
      <c r="F12" s="106">
        <f t="shared" ref="F12:G12" si="0">F13+F14</f>
        <v>25317</v>
      </c>
      <c r="G12" s="106">
        <f t="shared" si="0"/>
        <v>26505</v>
      </c>
      <c r="H12" s="129">
        <f t="shared" ref="H12:H23" si="1">(G12-F12)*E12</f>
        <v>1188</v>
      </c>
    </row>
    <row r="13" spans="1:8" ht="31.5" x14ac:dyDescent="0.25">
      <c r="A13" s="126" t="s">
        <v>38</v>
      </c>
      <c r="B13" s="33">
        <v>135438832</v>
      </c>
      <c r="C13" s="127" t="s">
        <v>12</v>
      </c>
      <c r="D13" s="130"/>
      <c r="E13" s="29">
        <v>1</v>
      </c>
      <c r="F13" s="107">
        <v>16610</v>
      </c>
      <c r="G13" s="107">
        <v>17637</v>
      </c>
      <c r="H13" s="128">
        <f t="shared" si="1"/>
        <v>1027</v>
      </c>
    </row>
    <row r="14" spans="1:8" ht="31.5" x14ac:dyDescent="0.25">
      <c r="A14" s="126" t="s">
        <v>38</v>
      </c>
      <c r="B14" s="33">
        <v>135438832</v>
      </c>
      <c r="C14" s="127" t="s">
        <v>13</v>
      </c>
      <c r="D14" s="130"/>
      <c r="E14" s="29">
        <v>1</v>
      </c>
      <c r="F14" s="107">
        <v>8707</v>
      </c>
      <c r="G14" s="107">
        <v>8868</v>
      </c>
      <c r="H14" s="128">
        <f t="shared" si="1"/>
        <v>161</v>
      </c>
    </row>
    <row r="15" spans="1:8" ht="15.75" outlineLevel="1" x14ac:dyDescent="0.25">
      <c r="A15" s="123" t="s">
        <v>48</v>
      </c>
      <c r="B15" s="89">
        <v>11148539</v>
      </c>
      <c r="C15" s="124" t="s">
        <v>11</v>
      </c>
      <c r="D15" s="125"/>
      <c r="E15" s="27">
        <v>1</v>
      </c>
      <c r="F15" s="106">
        <f>F16+F17</f>
        <v>14485</v>
      </c>
      <c r="G15" s="106">
        <f>G16+G17</f>
        <v>14930</v>
      </c>
      <c r="H15" s="129">
        <f>G15-F15</f>
        <v>445</v>
      </c>
    </row>
    <row r="16" spans="1:8" ht="15.75" outlineLevel="1" x14ac:dyDescent="0.25">
      <c r="A16" s="126" t="s">
        <v>30</v>
      </c>
      <c r="B16" s="28">
        <v>11148539</v>
      </c>
      <c r="C16" s="127" t="s">
        <v>12</v>
      </c>
      <c r="D16" s="130"/>
      <c r="E16" s="29">
        <v>1</v>
      </c>
      <c r="F16" s="107">
        <v>9679</v>
      </c>
      <c r="G16" s="107">
        <v>9975</v>
      </c>
      <c r="H16" s="128">
        <f>(G16-F16)*E16</f>
        <v>296</v>
      </c>
    </row>
    <row r="17" spans="1:9" ht="15.75" outlineLevel="1" x14ac:dyDescent="0.25">
      <c r="A17" s="126" t="s">
        <v>30</v>
      </c>
      <c r="B17" s="28">
        <v>11148539</v>
      </c>
      <c r="C17" s="127" t="s">
        <v>13</v>
      </c>
      <c r="D17" s="130"/>
      <c r="E17" s="29">
        <v>1</v>
      </c>
      <c r="F17" s="107">
        <v>4806</v>
      </c>
      <c r="G17" s="107">
        <v>4955</v>
      </c>
      <c r="H17" s="128">
        <f>(G17-F17)*E17</f>
        <v>149</v>
      </c>
    </row>
    <row r="18" spans="1:9" ht="31.5" x14ac:dyDescent="0.25">
      <c r="A18" s="123" t="s">
        <v>9</v>
      </c>
      <c r="B18" s="89">
        <v>13526139</v>
      </c>
      <c r="C18" s="124" t="s">
        <v>11</v>
      </c>
      <c r="D18" s="125" t="s">
        <v>36</v>
      </c>
      <c r="E18" s="27">
        <v>20</v>
      </c>
      <c r="F18" s="25">
        <f t="shared" ref="F18:G18" si="2">F19+F20</f>
        <v>1185</v>
      </c>
      <c r="G18" s="25">
        <f t="shared" si="2"/>
        <v>1295</v>
      </c>
      <c r="H18" s="129">
        <f t="shared" si="1"/>
        <v>2200</v>
      </c>
    </row>
    <row r="19" spans="1:9" ht="31.5" x14ac:dyDescent="0.25">
      <c r="A19" s="126" t="s">
        <v>9</v>
      </c>
      <c r="B19" s="28">
        <v>13526139</v>
      </c>
      <c r="C19" s="127" t="s">
        <v>12</v>
      </c>
      <c r="D19" s="125" t="s">
        <v>36</v>
      </c>
      <c r="E19" s="27">
        <v>20</v>
      </c>
      <c r="F19" s="108">
        <v>772</v>
      </c>
      <c r="G19" s="108">
        <v>839</v>
      </c>
      <c r="H19" s="128">
        <f t="shared" si="1"/>
        <v>1340</v>
      </c>
    </row>
    <row r="20" spans="1:9" ht="31.5" x14ac:dyDescent="0.25">
      <c r="A20" s="126" t="s">
        <v>9</v>
      </c>
      <c r="B20" s="28">
        <v>13526139</v>
      </c>
      <c r="C20" s="127" t="s">
        <v>13</v>
      </c>
      <c r="D20" s="125" t="s">
        <v>36</v>
      </c>
      <c r="E20" s="27">
        <v>20</v>
      </c>
      <c r="F20" s="108">
        <v>413</v>
      </c>
      <c r="G20" s="108">
        <v>456</v>
      </c>
      <c r="H20" s="128">
        <f t="shared" si="1"/>
        <v>860</v>
      </c>
    </row>
    <row r="21" spans="1:9" ht="31.5" x14ac:dyDescent="0.25">
      <c r="A21" s="123" t="s">
        <v>39</v>
      </c>
      <c r="B21" s="31">
        <v>135397781</v>
      </c>
      <c r="C21" s="124" t="s">
        <v>11</v>
      </c>
      <c r="D21" s="27"/>
      <c r="E21" s="27">
        <v>1</v>
      </c>
      <c r="F21" s="25">
        <f t="shared" ref="F21:G21" si="3">F22+F23</f>
        <v>25497</v>
      </c>
      <c r="G21" s="25">
        <f t="shared" si="3"/>
        <v>26582</v>
      </c>
      <c r="H21" s="129">
        <f t="shared" si="1"/>
        <v>1085</v>
      </c>
    </row>
    <row r="22" spans="1:9" ht="31.5" x14ac:dyDescent="0.25">
      <c r="A22" s="126" t="s">
        <v>40</v>
      </c>
      <c r="B22" s="33">
        <v>135397781</v>
      </c>
      <c r="C22" s="127" t="s">
        <v>12</v>
      </c>
      <c r="D22" s="29"/>
      <c r="E22" s="29">
        <v>1</v>
      </c>
      <c r="F22" s="108">
        <v>16680</v>
      </c>
      <c r="G22" s="108">
        <v>17654</v>
      </c>
      <c r="H22" s="128">
        <f t="shared" si="1"/>
        <v>974</v>
      </c>
    </row>
    <row r="23" spans="1:9" ht="32.25" thickBot="1" x14ac:dyDescent="0.3">
      <c r="A23" s="131" t="s">
        <v>41</v>
      </c>
      <c r="B23" s="36">
        <v>135397781</v>
      </c>
      <c r="C23" s="132" t="s">
        <v>13</v>
      </c>
      <c r="D23" s="38"/>
      <c r="E23" s="38">
        <v>1</v>
      </c>
      <c r="F23" s="109">
        <v>8817</v>
      </c>
      <c r="G23" s="109">
        <v>8928</v>
      </c>
      <c r="H23" s="133">
        <f t="shared" si="1"/>
        <v>111</v>
      </c>
    </row>
    <row r="24" spans="1:9" ht="31.5" x14ac:dyDescent="0.25">
      <c r="A24" s="61" t="s">
        <v>33</v>
      </c>
      <c r="B24" s="62"/>
      <c r="C24" s="63"/>
      <c r="D24" s="45"/>
      <c r="E24" s="45"/>
      <c r="F24" s="46"/>
      <c r="G24" s="76"/>
      <c r="H24" s="64">
        <f>H9+H12+H18+H21</f>
        <v>6853</v>
      </c>
    </row>
    <row r="25" spans="1:9" ht="15.75" x14ac:dyDescent="0.25">
      <c r="A25" s="56" t="s">
        <v>34</v>
      </c>
      <c r="B25" s="57"/>
      <c r="C25" s="58"/>
      <c r="D25" s="59"/>
      <c r="E25" s="59"/>
      <c r="F25" s="60"/>
      <c r="G25" s="77"/>
      <c r="H25" s="68">
        <f>H10+H13+H19+H22</f>
        <v>5021</v>
      </c>
      <c r="I25" s="47"/>
    </row>
    <row r="26" spans="1:9" ht="15.75" x14ac:dyDescent="0.25">
      <c r="A26" s="48" t="s">
        <v>14</v>
      </c>
      <c r="B26" s="34"/>
      <c r="C26" s="26"/>
      <c r="D26" s="27"/>
      <c r="E26" s="27"/>
      <c r="F26" s="25"/>
      <c r="G26" s="67"/>
      <c r="H26" s="69">
        <f>H11+H14+H20+H23</f>
        <v>1832</v>
      </c>
    </row>
    <row r="27" spans="1:9" ht="15.75" x14ac:dyDescent="0.25">
      <c r="A27" s="48" t="s">
        <v>35</v>
      </c>
      <c r="B27" s="50" t="s">
        <v>18</v>
      </c>
      <c r="C27" s="26" t="s">
        <v>20</v>
      </c>
      <c r="D27" s="27"/>
      <c r="E27" s="27"/>
      <c r="F27" s="25"/>
      <c r="G27" s="67"/>
      <c r="H27" s="69">
        <f>H25*B27</f>
        <v>16217.83</v>
      </c>
    </row>
    <row r="28" spans="1:9" ht="15.75" x14ac:dyDescent="0.25">
      <c r="A28" s="48" t="s">
        <v>15</v>
      </c>
      <c r="B28" s="50" t="s">
        <v>19</v>
      </c>
      <c r="C28" s="26" t="s">
        <v>20</v>
      </c>
      <c r="D28" s="27"/>
      <c r="E28" s="27"/>
      <c r="F28" s="25"/>
      <c r="G28" s="67"/>
      <c r="H28" s="69">
        <f>H26*B28</f>
        <v>1996.88</v>
      </c>
    </row>
    <row r="29" spans="1:9" ht="15.75" x14ac:dyDescent="0.25">
      <c r="A29" s="48" t="s">
        <v>16</v>
      </c>
      <c r="B29" s="34"/>
      <c r="C29" s="26"/>
      <c r="D29" s="27"/>
      <c r="E29" s="27"/>
      <c r="F29" s="25"/>
      <c r="G29" s="67"/>
      <c r="H29" s="69">
        <f>H27+H28</f>
        <v>18214.71</v>
      </c>
    </row>
    <row r="30" spans="1:9" ht="31.5" x14ac:dyDescent="0.25">
      <c r="A30" s="48" t="s">
        <v>17</v>
      </c>
      <c r="B30" s="34" t="s">
        <v>55</v>
      </c>
      <c r="C30" s="26" t="s">
        <v>21</v>
      </c>
      <c r="D30" s="27"/>
      <c r="E30" s="27"/>
      <c r="F30" s="25"/>
      <c r="G30" s="67"/>
      <c r="H30" s="70">
        <f>H29/B30</f>
        <v>1.9335799664550644</v>
      </c>
    </row>
    <row r="31" spans="1:9" ht="31.5" x14ac:dyDescent="0.25">
      <c r="A31" s="48" t="s">
        <v>22</v>
      </c>
      <c r="B31" s="34"/>
      <c r="C31" s="26"/>
      <c r="D31" s="27"/>
      <c r="E31" s="27"/>
      <c r="F31" s="25"/>
      <c r="G31" s="67"/>
      <c r="H31" s="78">
        <f>H25/B30</f>
        <v>0.5330035455722808</v>
      </c>
    </row>
    <row r="32" spans="1:9" ht="32.25" thickBot="1" x14ac:dyDescent="0.3">
      <c r="A32" s="49" t="s">
        <v>23</v>
      </c>
      <c r="B32" s="51"/>
      <c r="C32" s="52"/>
      <c r="D32" s="53"/>
      <c r="E32" s="53"/>
      <c r="F32" s="54"/>
      <c r="G32" s="79"/>
      <c r="H32" s="80">
        <f>H26/B30</f>
        <v>0.19447570115284174</v>
      </c>
    </row>
    <row r="33" spans="1:8" x14ac:dyDescent="0.25">
      <c r="A33" s="40"/>
      <c r="B33" s="41"/>
      <c r="C33" s="42"/>
      <c r="D33" s="43"/>
      <c r="E33" s="43"/>
      <c r="F33" s="44"/>
      <c r="G33" s="71"/>
      <c r="H33" s="71"/>
    </row>
    <row r="34" spans="1:8" x14ac:dyDescent="0.25">
      <c r="A34" s="12"/>
      <c r="B34" s="13"/>
      <c r="C34" s="11"/>
      <c r="D34" s="10"/>
      <c r="E34" s="10"/>
      <c r="F34" s="15"/>
      <c r="G34" s="72"/>
      <c r="H34" s="72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A32" sqref="A1:H32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73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65"/>
    </row>
    <row r="2" spans="1:8" x14ac:dyDescent="0.25">
      <c r="A2" s="90" t="s">
        <v>44</v>
      </c>
      <c r="B2" s="114"/>
      <c r="C2" s="114"/>
      <c r="D2" s="114"/>
      <c r="E2" s="114"/>
      <c r="F2" s="114"/>
      <c r="G2" s="114"/>
      <c r="H2" s="115"/>
    </row>
    <row r="3" spans="1:8" ht="15.75" thickBot="1" x14ac:dyDescent="0.3">
      <c r="A3" s="116"/>
      <c r="B3" s="117"/>
      <c r="C3" s="117"/>
      <c r="D3" s="117"/>
      <c r="E3" s="117"/>
      <c r="F3" s="117"/>
      <c r="G3" s="117"/>
      <c r="H3" s="118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0" customHeight="1" x14ac:dyDescent="0.25">
      <c r="A5" s="119" t="s">
        <v>7</v>
      </c>
      <c r="B5" s="120" t="s">
        <v>0</v>
      </c>
      <c r="C5" s="121" t="s">
        <v>6</v>
      </c>
      <c r="D5" s="120" t="s">
        <v>1</v>
      </c>
      <c r="E5" s="121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98"/>
      <c r="B6" s="100"/>
      <c r="C6" s="102"/>
      <c r="D6" s="103"/>
      <c r="E6" s="103"/>
      <c r="F6" s="25"/>
      <c r="G6" s="25"/>
      <c r="H6" s="25"/>
    </row>
    <row r="7" spans="1:8" ht="15" customHeight="1" x14ac:dyDescent="0.25">
      <c r="A7" s="98"/>
      <c r="B7" s="100"/>
      <c r="C7" s="102"/>
      <c r="D7" s="103"/>
      <c r="E7" s="103"/>
      <c r="F7" s="105">
        <v>41809</v>
      </c>
      <c r="G7" s="105">
        <v>41842</v>
      </c>
      <c r="H7" s="122" t="s">
        <v>3</v>
      </c>
    </row>
    <row r="8" spans="1:8" ht="42" customHeight="1" x14ac:dyDescent="0.25">
      <c r="A8" s="98"/>
      <c r="B8" s="100"/>
      <c r="C8" s="102"/>
      <c r="D8" s="103"/>
      <c r="E8" s="103"/>
      <c r="F8" s="105"/>
      <c r="G8" s="105"/>
      <c r="H8" s="122"/>
    </row>
    <row r="9" spans="1:8" ht="31.5" x14ac:dyDescent="0.25">
      <c r="A9" s="123" t="s">
        <v>46</v>
      </c>
      <c r="B9" s="89">
        <v>13680372</v>
      </c>
      <c r="C9" s="124" t="s">
        <v>11</v>
      </c>
      <c r="D9" s="125" t="s">
        <v>36</v>
      </c>
      <c r="E9" s="27">
        <v>20</v>
      </c>
      <c r="F9" s="106">
        <f>F11+F10</f>
        <v>1509</v>
      </c>
      <c r="G9" s="106">
        <f>G11+G10</f>
        <v>1658</v>
      </c>
      <c r="H9" s="106">
        <f>(G9-F9)*E9</f>
        <v>2980</v>
      </c>
    </row>
    <row r="10" spans="1:8" ht="31.5" x14ac:dyDescent="0.25">
      <c r="A10" s="126" t="s">
        <v>8</v>
      </c>
      <c r="B10" s="28">
        <v>13680372</v>
      </c>
      <c r="C10" s="127" t="s">
        <v>12</v>
      </c>
      <c r="D10" s="130" t="s">
        <v>36</v>
      </c>
      <c r="E10" s="29">
        <v>20</v>
      </c>
      <c r="F10" s="107">
        <v>981</v>
      </c>
      <c r="G10" s="107">
        <v>1083</v>
      </c>
      <c r="H10" s="128">
        <f>(G10-F10)*E10</f>
        <v>2040</v>
      </c>
    </row>
    <row r="11" spans="1:8" ht="31.5" x14ac:dyDescent="0.3">
      <c r="A11" s="126" t="s">
        <v>8</v>
      </c>
      <c r="B11" s="55">
        <v>13680372</v>
      </c>
      <c r="C11" s="127" t="s">
        <v>13</v>
      </c>
      <c r="D11" s="130" t="s">
        <v>36</v>
      </c>
      <c r="E11" s="29">
        <v>20</v>
      </c>
      <c r="F11" s="107">
        <v>528</v>
      </c>
      <c r="G11" s="107">
        <v>575</v>
      </c>
      <c r="H11" s="128">
        <f>(G11-F11)*E11</f>
        <v>940</v>
      </c>
    </row>
    <row r="12" spans="1:8" ht="31.5" x14ac:dyDescent="0.25">
      <c r="A12" s="123" t="s">
        <v>37</v>
      </c>
      <c r="B12" s="31">
        <v>11065529</v>
      </c>
      <c r="C12" s="124" t="s">
        <v>11</v>
      </c>
      <c r="D12" s="125"/>
      <c r="E12" s="27">
        <v>1</v>
      </c>
      <c r="F12" s="106">
        <f t="shared" ref="F12:G12" si="0">F13+F14</f>
        <v>13220</v>
      </c>
      <c r="G12" s="106">
        <f t="shared" si="0"/>
        <v>14600</v>
      </c>
      <c r="H12" s="129">
        <f t="shared" ref="H12:H23" si="1">(G12-F12)*E12</f>
        <v>1380</v>
      </c>
    </row>
    <row r="13" spans="1:8" ht="31.5" x14ac:dyDescent="0.25">
      <c r="A13" s="126" t="s">
        <v>38</v>
      </c>
      <c r="B13" s="33">
        <v>11065529</v>
      </c>
      <c r="C13" s="127" t="s">
        <v>12</v>
      </c>
      <c r="D13" s="130"/>
      <c r="E13" s="29">
        <v>1</v>
      </c>
      <c r="F13" s="107">
        <v>8823</v>
      </c>
      <c r="G13" s="107">
        <v>10017</v>
      </c>
      <c r="H13" s="128">
        <f t="shared" si="1"/>
        <v>1194</v>
      </c>
    </row>
    <row r="14" spans="1:8" ht="31.5" x14ac:dyDescent="0.25">
      <c r="A14" s="126" t="s">
        <v>38</v>
      </c>
      <c r="B14" s="33">
        <v>11065529</v>
      </c>
      <c r="C14" s="127" t="s">
        <v>13</v>
      </c>
      <c r="D14" s="130"/>
      <c r="E14" s="29">
        <v>1</v>
      </c>
      <c r="F14" s="107">
        <v>4397</v>
      </c>
      <c r="G14" s="107">
        <v>4583</v>
      </c>
      <c r="H14" s="128">
        <f t="shared" si="1"/>
        <v>186</v>
      </c>
    </row>
    <row r="15" spans="1:8" ht="15.75" outlineLevel="1" x14ac:dyDescent="0.25">
      <c r="A15" s="123" t="s">
        <v>48</v>
      </c>
      <c r="B15" s="89" t="s">
        <v>47</v>
      </c>
      <c r="C15" s="124" t="s">
        <v>11</v>
      </c>
      <c r="D15" s="125"/>
      <c r="E15" s="27">
        <v>1</v>
      </c>
      <c r="F15" s="106">
        <f>F16+F17</f>
        <v>12841</v>
      </c>
      <c r="G15" s="106">
        <f>G16+G17</f>
        <v>13340</v>
      </c>
      <c r="H15" s="129">
        <f>G15-F15</f>
        <v>499</v>
      </c>
    </row>
    <row r="16" spans="1:8" ht="15.75" outlineLevel="1" x14ac:dyDescent="0.25">
      <c r="A16" s="126" t="s">
        <v>30</v>
      </c>
      <c r="B16" s="28" t="s">
        <v>47</v>
      </c>
      <c r="C16" s="127" t="s">
        <v>12</v>
      </c>
      <c r="D16" s="130"/>
      <c r="E16" s="29">
        <v>1</v>
      </c>
      <c r="F16" s="107">
        <v>8613</v>
      </c>
      <c r="G16" s="107">
        <v>8948</v>
      </c>
      <c r="H16" s="128">
        <f>G16-F16</f>
        <v>335</v>
      </c>
    </row>
    <row r="17" spans="1:9" ht="15.75" outlineLevel="1" x14ac:dyDescent="0.25">
      <c r="A17" s="126" t="s">
        <v>30</v>
      </c>
      <c r="B17" s="28" t="s">
        <v>47</v>
      </c>
      <c r="C17" s="127" t="s">
        <v>13</v>
      </c>
      <c r="D17" s="130"/>
      <c r="E17" s="29">
        <v>1</v>
      </c>
      <c r="F17" s="107">
        <v>4228</v>
      </c>
      <c r="G17" s="107">
        <v>4392</v>
      </c>
      <c r="H17" s="128">
        <f>G17-F17</f>
        <v>164</v>
      </c>
    </row>
    <row r="18" spans="1:9" ht="31.5" x14ac:dyDescent="0.25">
      <c r="A18" s="123" t="s">
        <v>9</v>
      </c>
      <c r="B18" s="89">
        <v>14257394</v>
      </c>
      <c r="C18" s="124" t="s">
        <v>11</v>
      </c>
      <c r="D18" s="125" t="s">
        <v>36</v>
      </c>
      <c r="E18" s="27">
        <v>20</v>
      </c>
      <c r="F18" s="25">
        <f t="shared" ref="F18:G18" si="2">F19+F20</f>
        <v>237</v>
      </c>
      <c r="G18" s="25">
        <f t="shared" si="2"/>
        <v>254</v>
      </c>
      <c r="H18" s="129">
        <f t="shared" si="1"/>
        <v>340</v>
      </c>
    </row>
    <row r="19" spans="1:9" ht="31.5" x14ac:dyDescent="0.25">
      <c r="A19" s="126" t="s">
        <v>9</v>
      </c>
      <c r="B19" s="28">
        <v>14257394</v>
      </c>
      <c r="C19" s="127" t="s">
        <v>12</v>
      </c>
      <c r="D19" s="130" t="s">
        <v>36</v>
      </c>
      <c r="E19" s="29">
        <v>20</v>
      </c>
      <c r="F19" s="108">
        <v>144</v>
      </c>
      <c r="G19" s="108">
        <v>157</v>
      </c>
      <c r="H19" s="128">
        <f t="shared" si="1"/>
        <v>260</v>
      </c>
    </row>
    <row r="20" spans="1:9" ht="31.5" x14ac:dyDescent="0.25">
      <c r="A20" s="126" t="s">
        <v>9</v>
      </c>
      <c r="B20" s="28">
        <v>14257394</v>
      </c>
      <c r="C20" s="127" t="s">
        <v>13</v>
      </c>
      <c r="D20" s="130" t="s">
        <v>36</v>
      </c>
      <c r="E20" s="29">
        <v>20</v>
      </c>
      <c r="F20" s="108">
        <v>93</v>
      </c>
      <c r="G20" s="108">
        <v>97</v>
      </c>
      <c r="H20" s="128">
        <f t="shared" si="1"/>
        <v>80</v>
      </c>
    </row>
    <row r="21" spans="1:9" ht="31.5" x14ac:dyDescent="0.25">
      <c r="A21" s="123" t="s">
        <v>39</v>
      </c>
      <c r="B21" s="31">
        <v>135150086</v>
      </c>
      <c r="C21" s="124" t="s">
        <v>11</v>
      </c>
      <c r="D21" s="27"/>
      <c r="E21" s="27">
        <v>1</v>
      </c>
      <c r="F21" s="25">
        <f t="shared" ref="F21:G21" si="3">F22+F23</f>
        <v>18653</v>
      </c>
      <c r="G21" s="25">
        <f t="shared" si="3"/>
        <v>20061</v>
      </c>
      <c r="H21" s="129">
        <f t="shared" si="1"/>
        <v>1408</v>
      </c>
    </row>
    <row r="22" spans="1:9" ht="31.5" x14ac:dyDescent="0.25">
      <c r="A22" s="126" t="s">
        <v>40</v>
      </c>
      <c r="B22" s="33">
        <v>135150086</v>
      </c>
      <c r="C22" s="127" t="s">
        <v>12</v>
      </c>
      <c r="D22" s="29"/>
      <c r="E22" s="29">
        <v>1</v>
      </c>
      <c r="F22" s="108">
        <v>12968</v>
      </c>
      <c r="G22" s="108">
        <v>14224</v>
      </c>
      <c r="H22" s="128">
        <f t="shared" si="1"/>
        <v>1256</v>
      </c>
    </row>
    <row r="23" spans="1:9" ht="32.25" thickBot="1" x14ac:dyDescent="0.3">
      <c r="A23" s="131" t="s">
        <v>41</v>
      </c>
      <c r="B23" s="33">
        <v>135150086</v>
      </c>
      <c r="C23" s="132" t="s">
        <v>13</v>
      </c>
      <c r="D23" s="38"/>
      <c r="E23" s="38">
        <v>1</v>
      </c>
      <c r="F23" s="109">
        <v>5685</v>
      </c>
      <c r="G23" s="109">
        <v>5837</v>
      </c>
      <c r="H23" s="133">
        <f t="shared" si="1"/>
        <v>152</v>
      </c>
    </row>
    <row r="24" spans="1:9" ht="31.5" x14ac:dyDescent="0.25">
      <c r="A24" s="61" t="s">
        <v>33</v>
      </c>
      <c r="B24" s="62"/>
      <c r="C24" s="63"/>
      <c r="D24" s="45"/>
      <c r="E24" s="45"/>
      <c r="F24" s="46"/>
      <c r="G24" s="46"/>
      <c r="H24" s="64">
        <f>H9+H12+H18+H21</f>
        <v>6108</v>
      </c>
    </row>
    <row r="25" spans="1:9" ht="15.75" x14ac:dyDescent="0.25">
      <c r="A25" s="56" t="s">
        <v>34</v>
      </c>
      <c r="B25" s="57"/>
      <c r="C25" s="58"/>
      <c r="D25" s="59"/>
      <c r="E25" s="59"/>
      <c r="F25" s="60"/>
      <c r="G25" s="60"/>
      <c r="H25" s="68">
        <f>H10+H13+H19+H22</f>
        <v>4750</v>
      </c>
      <c r="I25" s="47"/>
    </row>
    <row r="26" spans="1:9" ht="15.75" x14ac:dyDescent="0.25">
      <c r="A26" s="48" t="s">
        <v>14</v>
      </c>
      <c r="B26" s="34"/>
      <c r="C26" s="26"/>
      <c r="D26" s="27"/>
      <c r="E26" s="27"/>
      <c r="F26" s="25"/>
      <c r="G26" s="25"/>
      <c r="H26" s="69">
        <f>H11+H14+H20+H23</f>
        <v>1358</v>
      </c>
    </row>
    <row r="27" spans="1:9" ht="15.75" x14ac:dyDescent="0.25">
      <c r="A27" s="48" t="s">
        <v>35</v>
      </c>
      <c r="B27" s="50" t="s">
        <v>18</v>
      </c>
      <c r="C27" s="26" t="s">
        <v>20</v>
      </c>
      <c r="D27" s="27"/>
      <c r="E27" s="27"/>
      <c r="F27" s="25"/>
      <c r="G27" s="25"/>
      <c r="H27" s="69">
        <f>H25*B27</f>
        <v>15342.5</v>
      </c>
    </row>
    <row r="28" spans="1:9" ht="15.75" x14ac:dyDescent="0.25">
      <c r="A28" s="48" t="s">
        <v>15</v>
      </c>
      <c r="B28" s="50" t="s">
        <v>19</v>
      </c>
      <c r="C28" s="26" t="s">
        <v>20</v>
      </c>
      <c r="D28" s="27"/>
      <c r="E28" s="27"/>
      <c r="F28" s="25"/>
      <c r="G28" s="25"/>
      <c r="H28" s="69">
        <f>H26*B28</f>
        <v>1480.22</v>
      </c>
    </row>
    <row r="29" spans="1:9" ht="15.75" x14ac:dyDescent="0.25">
      <c r="A29" s="48" t="s">
        <v>16</v>
      </c>
      <c r="B29" s="34"/>
      <c r="C29" s="26"/>
      <c r="D29" s="27"/>
      <c r="E29" s="27"/>
      <c r="F29" s="25"/>
      <c r="G29" s="25"/>
      <c r="H29" s="69">
        <f>H27+H28</f>
        <v>16822.72</v>
      </c>
    </row>
    <row r="30" spans="1:9" ht="31.5" x14ac:dyDescent="0.25">
      <c r="A30" s="48" t="s">
        <v>17</v>
      </c>
      <c r="B30" s="34" t="s">
        <v>56</v>
      </c>
      <c r="C30" s="26" t="s">
        <v>21</v>
      </c>
      <c r="D30" s="27"/>
      <c r="E30" s="27"/>
      <c r="F30" s="25"/>
      <c r="G30" s="25"/>
      <c r="H30" s="70">
        <f>H29/B30</f>
        <v>1.6181604817144726</v>
      </c>
    </row>
    <row r="31" spans="1:9" ht="31.5" x14ac:dyDescent="0.25">
      <c r="A31" s="48" t="s">
        <v>22</v>
      </c>
      <c r="B31" s="34"/>
      <c r="C31" s="26"/>
      <c r="D31" s="27"/>
      <c r="E31" s="27"/>
      <c r="F31" s="25"/>
      <c r="G31" s="25"/>
      <c r="H31" s="78">
        <f>H25/B30</f>
        <v>0.45689771262576706</v>
      </c>
    </row>
    <row r="32" spans="1:9" ht="32.25" thickBot="1" x14ac:dyDescent="0.3">
      <c r="A32" s="49" t="s">
        <v>23</v>
      </c>
      <c r="B32" s="51"/>
      <c r="C32" s="52"/>
      <c r="D32" s="53"/>
      <c r="E32" s="53"/>
      <c r="F32" s="54"/>
      <c r="G32" s="54"/>
      <c r="H32" s="80">
        <f>H26/B30</f>
        <v>0.1306246513149035</v>
      </c>
    </row>
    <row r="33" spans="1:8" x14ac:dyDescent="0.25">
      <c r="A33" s="40"/>
      <c r="B33" s="41"/>
      <c r="C33" s="42"/>
      <c r="D33" s="43"/>
      <c r="E33" s="43"/>
      <c r="F33" s="44"/>
      <c r="G33" s="44"/>
      <c r="H33" s="71"/>
    </row>
    <row r="34" spans="1:8" x14ac:dyDescent="0.25">
      <c r="A34" s="12"/>
      <c r="B34" s="13"/>
      <c r="C34" s="11"/>
      <c r="D34" s="10"/>
      <c r="E34" s="10"/>
      <c r="F34" s="15"/>
      <c r="G34" s="15"/>
      <c r="H34" s="72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Я13</vt:lpstr>
      <vt:lpstr>Я13а</vt:lpstr>
      <vt:lpstr>б-р 60П 12</vt:lpstr>
      <vt:lpstr>Я 13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Астионова</dc:creator>
  <cp:lastModifiedBy>Елена Астионова</cp:lastModifiedBy>
  <cp:lastPrinted>2014-08-15T10:26:55Z</cp:lastPrinted>
  <dcterms:created xsi:type="dcterms:W3CDTF">2014-02-13T08:12:49Z</dcterms:created>
  <dcterms:modified xsi:type="dcterms:W3CDTF">2014-08-15T10:29:23Z</dcterms:modified>
</cp:coreProperties>
</file>