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Я13" sheetId="1" r:id="rId1"/>
    <sheet name="Я13а" sheetId="2" r:id="rId2"/>
    <sheet name="б-р 60П 12" sheetId="3" r:id="rId3"/>
    <sheet name="Я 13 Б" sheetId="4" r:id="rId4"/>
  </sheets>
  <calcPr calcId="144525" refMode="R1C1"/>
</workbook>
</file>

<file path=xl/calcChain.xml><?xml version="1.0" encoding="utf-8"?>
<calcChain xmlns="http://schemas.openxmlformats.org/spreadsheetml/2006/main">
  <c r="F21" i="4" l="1"/>
  <c r="F18" i="4"/>
  <c r="F15" i="4"/>
  <c r="F12" i="4"/>
  <c r="F9" i="4"/>
  <c r="F21" i="3"/>
  <c r="F18" i="3"/>
  <c r="F15" i="3"/>
  <c r="F12" i="3"/>
  <c r="F9" i="3"/>
  <c r="F21" i="2"/>
  <c r="F18" i="2"/>
  <c r="F15" i="2"/>
  <c r="F12" i="2"/>
  <c r="F9" i="2"/>
  <c r="F42" i="1"/>
  <c r="F39" i="1"/>
  <c r="F36" i="1"/>
  <c r="F33" i="1"/>
  <c r="F30" i="1"/>
  <c r="F27" i="1"/>
  <c r="F24" i="1"/>
  <c r="F21" i="1"/>
  <c r="F18" i="1"/>
  <c r="F15" i="1"/>
  <c r="F12" i="1"/>
  <c r="F9" i="1"/>
  <c r="H43" i="1" l="1"/>
  <c r="H44" i="1"/>
  <c r="G42" i="1"/>
  <c r="H42" i="1" s="1"/>
  <c r="H40" i="1"/>
  <c r="H41" i="1"/>
  <c r="G39" i="1"/>
  <c r="H39" i="1" s="1"/>
  <c r="H37" i="1"/>
  <c r="H38" i="1"/>
  <c r="G36" i="1"/>
  <c r="H36" i="1" s="1"/>
  <c r="H34" i="1"/>
  <c r="H35" i="1"/>
  <c r="G33" i="1"/>
  <c r="H33" i="1" s="1"/>
  <c r="H31" i="1"/>
  <c r="H32" i="1"/>
  <c r="G30" i="1"/>
  <c r="H30" i="1" s="1"/>
  <c r="H29" i="1"/>
  <c r="H28" i="1"/>
  <c r="G27" i="1"/>
  <c r="H27" i="1" s="1"/>
  <c r="H17" i="4" l="1"/>
  <c r="H16" i="4"/>
  <c r="H17" i="3"/>
  <c r="H16" i="3"/>
  <c r="G15" i="3" l="1"/>
  <c r="H15" i="3" s="1"/>
  <c r="H23" i="4" l="1"/>
  <c r="H22" i="4"/>
  <c r="G21" i="4"/>
  <c r="H20" i="4"/>
  <c r="H19" i="4"/>
  <c r="G18" i="4"/>
  <c r="G15" i="4"/>
  <c r="H15" i="4" s="1"/>
  <c r="H14" i="4"/>
  <c r="H13" i="4"/>
  <c r="G12" i="4"/>
  <c r="H11" i="4"/>
  <c r="H10" i="4"/>
  <c r="G9" i="4"/>
  <c r="H23" i="3"/>
  <c r="H22" i="3"/>
  <c r="G21" i="3"/>
  <c r="H21" i="3" s="1"/>
  <c r="H20" i="3"/>
  <c r="H19" i="3"/>
  <c r="G18" i="3"/>
  <c r="H14" i="3"/>
  <c r="H13" i="3"/>
  <c r="G12" i="3"/>
  <c r="H11" i="3"/>
  <c r="H10" i="3"/>
  <c r="G9" i="3"/>
  <c r="H23" i="2"/>
  <c r="H22" i="2"/>
  <c r="G21" i="2"/>
  <c r="H20" i="2"/>
  <c r="H19" i="2"/>
  <c r="G18" i="2"/>
  <c r="H17" i="2"/>
  <c r="H16" i="2"/>
  <c r="G15" i="2"/>
  <c r="H14" i="2"/>
  <c r="H13" i="2"/>
  <c r="G12" i="2"/>
  <c r="H11" i="2"/>
  <c r="H10" i="2"/>
  <c r="G9" i="2"/>
  <c r="H26" i="3" l="1"/>
  <c r="H32" i="3" s="1"/>
  <c r="H25" i="4"/>
  <c r="H27" i="4" s="1"/>
  <c r="H26" i="4"/>
  <c r="H32" i="4" s="1"/>
  <c r="H25" i="3"/>
  <c r="H27" i="3" s="1"/>
  <c r="H21" i="4"/>
  <c r="H9" i="4"/>
  <c r="H26" i="2"/>
  <c r="H28" i="2" s="1"/>
  <c r="H25" i="2"/>
  <c r="H31" i="2" s="1"/>
  <c r="H18" i="4"/>
  <c r="H12" i="4"/>
  <c r="H18" i="3"/>
  <c r="H12" i="3"/>
  <c r="H9" i="3"/>
  <c r="H21" i="2"/>
  <c r="H12" i="2"/>
  <c r="H15" i="2"/>
  <c r="H18" i="2"/>
  <c r="H9" i="2"/>
  <c r="H13" i="1"/>
  <c r="H14" i="1"/>
  <c r="H16" i="1"/>
  <c r="H17" i="1"/>
  <c r="H19" i="1"/>
  <c r="H20" i="1"/>
  <c r="H22" i="1"/>
  <c r="H23" i="1"/>
  <c r="H25" i="1"/>
  <c r="H26" i="1"/>
  <c r="H11" i="1"/>
  <c r="H10" i="1"/>
  <c r="G24" i="1"/>
  <c r="H24" i="1" s="1"/>
  <c r="G21" i="1"/>
  <c r="H21" i="1" s="1"/>
  <c r="G18" i="1"/>
  <c r="H18" i="1" s="1"/>
  <c r="G15" i="1"/>
  <c r="H15" i="1" s="1"/>
  <c r="G12" i="1"/>
  <c r="H12" i="1" s="1"/>
  <c r="G9" i="1"/>
  <c r="H9" i="1" s="1"/>
  <c r="H46" i="1" l="1"/>
  <c r="H48" i="1" s="1"/>
  <c r="H47" i="1"/>
  <c r="H53" i="1" s="1"/>
  <c r="H45" i="1"/>
  <c r="H24" i="3"/>
  <c r="H24" i="4"/>
  <c r="H24" i="2"/>
  <c r="H28" i="4"/>
  <c r="H29" i="4" s="1"/>
  <c r="H30" i="4" s="1"/>
  <c r="H31" i="4"/>
  <c r="H31" i="3"/>
  <c r="H28" i="3"/>
  <c r="H29" i="3" s="1"/>
  <c r="H30" i="3" s="1"/>
  <c r="H27" i="2"/>
  <c r="H29" i="2" s="1"/>
  <c r="H30" i="2" s="1"/>
  <c r="H32" i="2"/>
  <c r="H52" i="1" l="1"/>
  <c r="H49" i="1"/>
  <c r="H50" i="1" s="1"/>
  <c r="H51" i="1" s="1"/>
</calcChain>
</file>

<file path=xl/sharedStrings.xml><?xml version="1.0" encoding="utf-8"?>
<sst xmlns="http://schemas.openxmlformats.org/spreadsheetml/2006/main" count="305" uniqueCount="63">
  <si>
    <t>№ 
счетчика</t>
  </si>
  <si>
    <t>Тип
ТУ</t>
  </si>
  <si>
    <t>Коэф</t>
  </si>
  <si>
    <t xml:space="preserve"> квт.ч</t>
  </si>
  <si>
    <t>Итого за месяц</t>
  </si>
  <si>
    <t>Показания на дату</t>
  </si>
  <si>
    <t>Тариф</t>
  </si>
  <si>
    <t>Объект электроснабжения МОП</t>
  </si>
  <si>
    <t>ВРУ 1 АВР (лифты)</t>
  </si>
  <si>
    <t>ВРУ 2 АВР (лифты)</t>
  </si>
  <si>
    <t>ВРУ 3 АВР (лифты)</t>
  </si>
  <si>
    <t>Т1+Т2</t>
  </si>
  <si>
    <t>Т1 день</t>
  </si>
  <si>
    <t>Т2 ночь</t>
  </si>
  <si>
    <t>Итого Т2, квт/ч</t>
  </si>
  <si>
    <t>Итого Т2, руб.</t>
  </si>
  <si>
    <t>Итого, руб</t>
  </si>
  <si>
    <t>Сумма на 1 кв м, руб.</t>
  </si>
  <si>
    <t>руб.</t>
  </si>
  <si>
    <t xml:space="preserve">кв м </t>
  </si>
  <si>
    <t>Кол-во кв/ч  Т1 на 1 кв м</t>
  </si>
  <si>
    <t>Кол-во кв/ч  Т2 на 1 кв м</t>
  </si>
  <si>
    <t>150/5</t>
  </si>
  <si>
    <t>ВРУ 1 РУ 1.3. (освещение)</t>
  </si>
  <si>
    <t>ВРУ 2 РУ 2.3. (освещение)</t>
  </si>
  <si>
    <t>ВРУ 3 РУ 3.3. (освещение)</t>
  </si>
  <si>
    <t>ВРУ 1 ШУ 1 (освещение)</t>
  </si>
  <si>
    <t xml:space="preserve"> ИТП</t>
  </si>
  <si>
    <t>ИТП</t>
  </si>
  <si>
    <t>08235155-11</t>
  </si>
  <si>
    <t>ВРУ 2  ШУ1 (освещение)</t>
  </si>
  <si>
    <t>Итого Т1=Т2, квт/ч</t>
  </si>
  <si>
    <t>Итого Т1, квт/ч</t>
  </si>
  <si>
    <t>Итого Т1, руб.</t>
  </si>
  <si>
    <t>100/5</t>
  </si>
  <si>
    <t>ВРУ 1  (освещение)</t>
  </si>
  <si>
    <t>ВРУ 1 (освещение)</t>
  </si>
  <si>
    <t>ВРУ 2   (освещение)</t>
  </si>
  <si>
    <t>ВРУ 2  (освещение)</t>
  </si>
  <si>
    <t>ВРУ 2 (освещение)</t>
  </si>
  <si>
    <t>Отчет по электроэнергии МОП ул. Ялагина дом 13</t>
  </si>
  <si>
    <t>Отчет по электроэнергии МОП ул. Ялагина дом 13 А</t>
  </si>
  <si>
    <t>Отчет по электроэнергии МОП ул. Ялагина дом 13 Б</t>
  </si>
  <si>
    <t>Отчет по электроэнергии МОП бульвар 60-летия Победы дом 12</t>
  </si>
  <si>
    <t>ВРУ 1 АВР (лифты, ИТП)</t>
  </si>
  <si>
    <t>11192098-12</t>
  </si>
  <si>
    <t>в т.ч.  ИТП</t>
  </si>
  <si>
    <t>ИТП 1</t>
  </si>
  <si>
    <t>ИТП 2</t>
  </si>
  <si>
    <t>ИТП 3</t>
  </si>
  <si>
    <t>ИТП 4</t>
  </si>
  <si>
    <t>ИТП 5</t>
  </si>
  <si>
    <t>ИТП 6</t>
  </si>
  <si>
    <t>9420,2</t>
  </si>
  <si>
    <t>10396,2</t>
  </si>
  <si>
    <t>9902,8</t>
  </si>
  <si>
    <t>25275,02</t>
  </si>
  <si>
    <t>16843381-3</t>
  </si>
  <si>
    <t>18441105-14</t>
  </si>
  <si>
    <t>16846759-13</t>
  </si>
  <si>
    <t>18441110-14</t>
  </si>
  <si>
    <t>16806110-13</t>
  </si>
  <si>
    <t>18379212-14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</si>
</sst>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р_._-;\-* #,##0.00\ _р_._-;_-* &quot;-&quot;??\ _р_._-;_-@_-"/>
    <numFmt numFmtId="164" formatCode="_-* #,##0\ _р_._-;\-* #,##0\ _р_._-;_-* &quot;-&quot;??\ _р_._-;_-@_-"/>
    <numFmt numFmtId="165" formatCode="_-* #,##0.000\ _р_._-;\-* #,##0.000\ _р_._-;_-* &quot;-&quot;??\ 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1" xfId="0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/>
    </xf>
    <xf numFmtId="164" fontId="5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3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49" fontId="3" fillId="0" borderId="2" xfId="0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vertical="center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64" fontId="0" fillId="0" borderId="3" xfId="1" applyNumberFormat="1" applyFont="1" applyBorder="1"/>
    <xf numFmtId="0" fontId="5" fillId="0" borderId="5" xfId="0" applyFont="1" applyBorder="1"/>
    <xf numFmtId="164" fontId="5" fillId="0" borderId="5" xfId="1" applyNumberFormat="1" applyFont="1" applyBorder="1"/>
    <xf numFmtId="164" fontId="0" fillId="0" borderId="0" xfId="0" applyNumberFormat="1" applyFont="1"/>
    <xf numFmtId="0" fontId="5" fillId="0" borderId="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43" fontId="5" fillId="0" borderId="1" xfId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164" fontId="0" fillId="0" borderId="10" xfId="1" applyNumberFormat="1" applyFont="1" applyBorder="1"/>
    <xf numFmtId="0" fontId="5" fillId="0" borderId="12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5" fillId="0" borderId="3" xfId="1" applyNumberFormat="1" applyFont="1" applyBorder="1"/>
    <xf numFmtId="0" fontId="2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164" fontId="3" fillId="0" borderId="0" xfId="1" applyNumberFormat="1" applyFont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/>
    <xf numFmtId="164" fontId="2" fillId="0" borderId="13" xfId="1" applyNumberFormat="1" applyFont="1" applyBorder="1"/>
    <xf numFmtId="164" fontId="2" fillId="0" borderId="8" xfId="1" applyNumberFormat="1" applyFont="1" applyBorder="1"/>
    <xf numFmtId="43" fontId="2" fillId="0" borderId="8" xfId="1" applyFont="1" applyBorder="1"/>
    <xf numFmtId="164" fontId="6" fillId="0" borderId="3" xfId="1" applyNumberFormat="1" applyFont="1" applyBorder="1"/>
    <xf numFmtId="164" fontId="6" fillId="0" borderId="1" xfId="1" applyNumberFormat="1" applyFont="1" applyBorder="1"/>
    <xf numFmtId="164" fontId="6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5" fontId="2" fillId="0" borderId="8" xfId="1" applyNumberFormat="1" applyFont="1" applyBorder="1"/>
    <xf numFmtId="164" fontId="6" fillId="0" borderId="10" xfId="1" applyNumberFormat="1" applyFont="1" applyBorder="1"/>
    <xf numFmtId="165" fontId="2" fillId="0" borderId="11" xfId="1" applyNumberFormat="1" applyFont="1" applyBorder="1"/>
    <xf numFmtId="43" fontId="2" fillId="0" borderId="8" xfId="1" applyNumberFormat="1" applyFont="1" applyBorder="1"/>
    <xf numFmtId="43" fontId="2" fillId="0" borderId="11" xfId="1" applyFont="1" applyBorder="1"/>
    <xf numFmtId="0" fontId="2" fillId="0" borderId="1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164" fontId="4" fillId="0" borderId="3" xfId="1" applyNumberFormat="1" applyFont="1" applyBorder="1"/>
    <xf numFmtId="164" fontId="2" fillId="0" borderId="13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0" xfId="1" applyNumberFormat="1" applyFont="1" applyBorder="1"/>
    <xf numFmtId="164" fontId="1" fillId="0" borderId="3" xfId="1" applyNumberFormat="1" applyFont="1" applyBorder="1"/>
    <xf numFmtId="164" fontId="1" fillId="0" borderId="1" xfId="1" applyNumberFormat="1" applyFont="1" applyBorder="1"/>
    <xf numFmtId="164" fontId="1" fillId="0" borderId="0" xfId="1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43" fontId="3" fillId="0" borderId="1" xfId="1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12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64" fontId="6" fillId="0" borderId="0" xfId="0" applyNumberFormat="1" applyFont="1"/>
    <xf numFmtId="0" fontId="2" fillId="0" borderId="7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3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14" fontId="2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40" workbookViewId="0">
      <selection activeCell="H50" sqref="H50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79" bestFit="1" customWidth="1"/>
    <col min="8" max="8" width="18.85546875" style="60" customWidth="1"/>
    <col min="9" max="9" width="13.85546875" style="9" customWidth="1"/>
    <col min="10" max="16384" width="9.140625" style="9"/>
  </cols>
  <sheetData>
    <row r="1" spans="1:8" ht="16.5" thickBot="1" x14ac:dyDescent="0.3">
      <c r="A1" s="80"/>
      <c r="B1" s="81"/>
      <c r="C1" s="82"/>
      <c r="D1" s="83"/>
      <c r="E1" s="83"/>
      <c r="F1" s="52"/>
      <c r="G1" s="52"/>
      <c r="H1" s="52"/>
    </row>
    <row r="2" spans="1:8" x14ac:dyDescent="0.25">
      <c r="A2" s="119" t="s">
        <v>40</v>
      </c>
      <c r="B2" s="120"/>
      <c r="C2" s="120"/>
      <c r="D2" s="120"/>
      <c r="E2" s="120"/>
      <c r="F2" s="120"/>
      <c r="G2" s="120"/>
      <c r="H2" s="121"/>
    </row>
    <row r="3" spans="1:8" ht="15.75" thickBot="1" x14ac:dyDescent="0.3">
      <c r="A3" s="122"/>
      <c r="B3" s="123"/>
      <c r="C3" s="123"/>
      <c r="D3" s="123"/>
      <c r="E3" s="123"/>
      <c r="F3" s="123"/>
      <c r="G3" s="123"/>
      <c r="H3" s="124"/>
    </row>
    <row r="4" spans="1:8" ht="15.75" x14ac:dyDescent="0.25">
      <c r="A4" s="80"/>
      <c r="B4" s="81"/>
      <c r="C4" s="82"/>
      <c r="D4" s="83"/>
      <c r="E4" s="83"/>
      <c r="F4" s="52"/>
      <c r="G4" s="52"/>
      <c r="H4" s="52"/>
    </row>
    <row r="5" spans="1:8" ht="31.5" x14ac:dyDescent="0.25">
      <c r="A5" s="126" t="s">
        <v>7</v>
      </c>
      <c r="B5" s="128" t="s">
        <v>0</v>
      </c>
      <c r="C5" s="130" t="s">
        <v>6</v>
      </c>
      <c r="D5" s="128" t="s">
        <v>1</v>
      </c>
      <c r="E5" s="130" t="s">
        <v>2</v>
      </c>
      <c r="F5" s="53" t="s">
        <v>5</v>
      </c>
      <c r="G5" s="53" t="s">
        <v>5</v>
      </c>
      <c r="H5" s="53" t="s">
        <v>4</v>
      </c>
    </row>
    <row r="6" spans="1:8" ht="0.75" customHeight="1" x14ac:dyDescent="0.25">
      <c r="A6" s="127"/>
      <c r="B6" s="129"/>
      <c r="C6" s="131"/>
      <c r="D6" s="132"/>
      <c r="E6" s="132"/>
      <c r="F6" s="54"/>
      <c r="G6" s="54"/>
      <c r="H6" s="54"/>
    </row>
    <row r="7" spans="1:8" ht="15" customHeight="1" x14ac:dyDescent="0.25">
      <c r="A7" s="127"/>
      <c r="B7" s="129"/>
      <c r="C7" s="131"/>
      <c r="D7" s="132"/>
      <c r="E7" s="132"/>
      <c r="F7" s="133">
        <v>41842</v>
      </c>
      <c r="G7" s="133">
        <v>41873</v>
      </c>
      <c r="H7" s="125" t="s">
        <v>3</v>
      </c>
    </row>
    <row r="8" spans="1:8" ht="42" customHeight="1" x14ac:dyDescent="0.25">
      <c r="A8" s="127"/>
      <c r="B8" s="129"/>
      <c r="C8" s="131"/>
      <c r="D8" s="132"/>
      <c r="E8" s="132"/>
      <c r="F8" s="133"/>
      <c r="G8" s="133"/>
      <c r="H8" s="125"/>
    </row>
    <row r="9" spans="1:8" ht="31.5" x14ac:dyDescent="0.25">
      <c r="A9" s="1" t="s">
        <v>8</v>
      </c>
      <c r="B9" s="84">
        <v>9911319</v>
      </c>
      <c r="C9" s="2" t="s">
        <v>11</v>
      </c>
      <c r="D9" s="3" t="s">
        <v>22</v>
      </c>
      <c r="E9" s="85">
        <v>30</v>
      </c>
      <c r="F9" s="18">
        <f>F11+F10</f>
        <v>1667</v>
      </c>
      <c r="G9" s="18">
        <f>G11+G10</f>
        <v>1752</v>
      </c>
      <c r="H9" s="18">
        <f>(G9-F9)*E9</f>
        <v>2550</v>
      </c>
    </row>
    <row r="10" spans="1:8" ht="31.5" x14ac:dyDescent="0.25">
      <c r="A10" s="4" t="s">
        <v>8</v>
      </c>
      <c r="B10" s="86">
        <v>9911319</v>
      </c>
      <c r="C10" s="5" t="s">
        <v>12</v>
      </c>
      <c r="D10" s="3" t="s">
        <v>22</v>
      </c>
      <c r="E10" s="85">
        <v>30</v>
      </c>
      <c r="F10" s="16">
        <v>1214</v>
      </c>
      <c r="G10" s="16">
        <v>1275</v>
      </c>
      <c r="H10" s="22">
        <f>(G10-F10)*E10</f>
        <v>1830</v>
      </c>
    </row>
    <row r="11" spans="1:8" ht="31.5" x14ac:dyDescent="0.25">
      <c r="A11" s="4" t="s">
        <v>8</v>
      </c>
      <c r="B11" s="86">
        <v>9911319</v>
      </c>
      <c r="C11" s="5" t="s">
        <v>13</v>
      </c>
      <c r="D11" s="3" t="s">
        <v>22</v>
      </c>
      <c r="E11" s="85">
        <v>30</v>
      </c>
      <c r="F11" s="16">
        <v>453</v>
      </c>
      <c r="G11" s="16">
        <v>477</v>
      </c>
      <c r="H11" s="22">
        <f>(G11-F11)*E11</f>
        <v>720</v>
      </c>
    </row>
    <row r="12" spans="1:8" ht="31.5" x14ac:dyDescent="0.25">
      <c r="A12" s="1" t="s">
        <v>23</v>
      </c>
      <c r="B12" s="75">
        <v>8230963</v>
      </c>
      <c r="C12" s="2" t="s">
        <v>11</v>
      </c>
      <c r="D12" s="3"/>
      <c r="E12" s="85">
        <v>1</v>
      </c>
      <c r="F12" s="18">
        <f t="shared" ref="F12" si="0">F13+F14</f>
        <v>52980</v>
      </c>
      <c r="G12" s="18">
        <f t="shared" ref="G12" si="1">G13+G14</f>
        <v>54149</v>
      </c>
      <c r="H12" s="23">
        <f t="shared" ref="H12:H26" si="2">(G12-F12)*E12</f>
        <v>1169</v>
      </c>
    </row>
    <row r="13" spans="1:8" ht="31.5" x14ac:dyDescent="0.25">
      <c r="A13" s="4" t="s">
        <v>23</v>
      </c>
      <c r="B13" s="87">
        <v>8230963</v>
      </c>
      <c r="C13" s="5" t="s">
        <v>12</v>
      </c>
      <c r="D13" s="6"/>
      <c r="E13" s="88">
        <v>1</v>
      </c>
      <c r="F13" s="16">
        <v>34748</v>
      </c>
      <c r="G13" s="16">
        <v>35514</v>
      </c>
      <c r="H13" s="22">
        <f t="shared" si="2"/>
        <v>766</v>
      </c>
    </row>
    <row r="14" spans="1:8" ht="31.5" x14ac:dyDescent="0.25">
      <c r="A14" s="4" t="s">
        <v>23</v>
      </c>
      <c r="B14" s="87">
        <v>8230963</v>
      </c>
      <c r="C14" s="5" t="s">
        <v>13</v>
      </c>
      <c r="D14" s="6"/>
      <c r="E14" s="88">
        <v>1</v>
      </c>
      <c r="F14" s="16">
        <v>18232</v>
      </c>
      <c r="G14" s="16">
        <v>18635</v>
      </c>
      <c r="H14" s="22">
        <f t="shared" si="2"/>
        <v>403</v>
      </c>
    </row>
    <row r="15" spans="1:8" ht="31.5" x14ac:dyDescent="0.25">
      <c r="A15" s="1" t="s">
        <v>9</v>
      </c>
      <c r="B15" s="84">
        <v>9335782</v>
      </c>
      <c r="C15" s="2" t="s">
        <v>11</v>
      </c>
      <c r="D15" s="3" t="s">
        <v>22</v>
      </c>
      <c r="E15" s="85">
        <v>30</v>
      </c>
      <c r="F15" s="18">
        <f t="shared" ref="F15" si="3">F16+F17</f>
        <v>2773</v>
      </c>
      <c r="G15" s="18">
        <f t="shared" ref="G15" si="4">G16+G17</f>
        <v>2916</v>
      </c>
      <c r="H15" s="23">
        <f t="shared" si="2"/>
        <v>4290</v>
      </c>
    </row>
    <row r="16" spans="1:8" ht="31.5" x14ac:dyDescent="0.25">
      <c r="A16" s="4" t="s">
        <v>9</v>
      </c>
      <c r="B16" s="86">
        <v>9335782</v>
      </c>
      <c r="C16" s="5" t="s">
        <v>12</v>
      </c>
      <c r="D16" s="3" t="s">
        <v>22</v>
      </c>
      <c r="E16" s="85">
        <v>30</v>
      </c>
      <c r="F16" s="16">
        <v>2011</v>
      </c>
      <c r="G16" s="16">
        <v>2114</v>
      </c>
      <c r="H16" s="22">
        <f t="shared" si="2"/>
        <v>3090</v>
      </c>
    </row>
    <row r="17" spans="1:8" ht="31.5" x14ac:dyDescent="0.25">
      <c r="A17" s="4" t="s">
        <v>9</v>
      </c>
      <c r="B17" s="86">
        <v>9335782</v>
      </c>
      <c r="C17" s="5" t="s">
        <v>13</v>
      </c>
      <c r="D17" s="3" t="s">
        <v>22</v>
      </c>
      <c r="E17" s="85">
        <v>30</v>
      </c>
      <c r="F17" s="16">
        <v>762</v>
      </c>
      <c r="G17" s="16">
        <v>802</v>
      </c>
      <c r="H17" s="22">
        <f t="shared" si="2"/>
        <v>1200</v>
      </c>
    </row>
    <row r="18" spans="1:8" ht="31.5" x14ac:dyDescent="0.25">
      <c r="A18" s="1" t="s">
        <v>24</v>
      </c>
      <c r="B18" s="84">
        <v>8233542</v>
      </c>
      <c r="C18" s="2" t="s">
        <v>11</v>
      </c>
      <c r="D18" s="3"/>
      <c r="E18" s="85">
        <v>1</v>
      </c>
      <c r="F18" s="18">
        <f>F19+F20</f>
        <v>91834</v>
      </c>
      <c r="G18" s="18">
        <f>G19+G20</f>
        <v>94004</v>
      </c>
      <c r="H18" s="23">
        <f t="shared" si="2"/>
        <v>2170</v>
      </c>
    </row>
    <row r="19" spans="1:8" ht="31.5" x14ac:dyDescent="0.25">
      <c r="A19" s="4" t="s">
        <v>24</v>
      </c>
      <c r="B19" s="86">
        <v>8233542</v>
      </c>
      <c r="C19" s="5" t="s">
        <v>12</v>
      </c>
      <c r="D19" s="6"/>
      <c r="E19" s="88">
        <v>1</v>
      </c>
      <c r="F19" s="16">
        <v>60343</v>
      </c>
      <c r="G19" s="16">
        <v>61776</v>
      </c>
      <c r="H19" s="22">
        <f t="shared" si="2"/>
        <v>1433</v>
      </c>
    </row>
    <row r="20" spans="1:8" ht="31.5" x14ac:dyDescent="0.25">
      <c r="A20" s="4" t="s">
        <v>24</v>
      </c>
      <c r="B20" s="86">
        <v>8233542</v>
      </c>
      <c r="C20" s="5" t="s">
        <v>13</v>
      </c>
      <c r="D20" s="6"/>
      <c r="E20" s="88">
        <v>1</v>
      </c>
      <c r="F20" s="16">
        <v>31491</v>
      </c>
      <c r="G20" s="16">
        <v>32228</v>
      </c>
      <c r="H20" s="22">
        <f t="shared" si="2"/>
        <v>737</v>
      </c>
    </row>
    <row r="21" spans="1:8" ht="31.5" x14ac:dyDescent="0.25">
      <c r="A21" s="1" t="s">
        <v>10</v>
      </c>
      <c r="B21" s="84">
        <v>9335776</v>
      </c>
      <c r="C21" s="2" t="s">
        <v>11</v>
      </c>
      <c r="D21" s="3" t="s">
        <v>22</v>
      </c>
      <c r="E21" s="85">
        <v>30</v>
      </c>
      <c r="F21" s="54">
        <f t="shared" ref="F21" si="5">F22+F23</f>
        <v>2323</v>
      </c>
      <c r="G21" s="54">
        <f t="shared" ref="G21" si="6">G22+G23</f>
        <v>2439</v>
      </c>
      <c r="H21" s="23">
        <f t="shared" si="2"/>
        <v>3480</v>
      </c>
    </row>
    <row r="22" spans="1:8" ht="31.5" x14ac:dyDescent="0.25">
      <c r="A22" s="4" t="s">
        <v>10</v>
      </c>
      <c r="B22" s="86">
        <v>9335776</v>
      </c>
      <c r="C22" s="5" t="s">
        <v>12</v>
      </c>
      <c r="D22" s="3" t="s">
        <v>22</v>
      </c>
      <c r="E22" s="85">
        <v>30</v>
      </c>
      <c r="F22" s="61">
        <v>1697</v>
      </c>
      <c r="G22" s="61">
        <v>1781</v>
      </c>
      <c r="H22" s="22">
        <f t="shared" si="2"/>
        <v>2520</v>
      </c>
    </row>
    <row r="23" spans="1:8" ht="31.5" x14ac:dyDescent="0.25">
      <c r="A23" s="4" t="s">
        <v>10</v>
      </c>
      <c r="B23" s="86">
        <v>9335776</v>
      </c>
      <c r="C23" s="5" t="s">
        <v>13</v>
      </c>
      <c r="D23" s="3" t="s">
        <v>22</v>
      </c>
      <c r="E23" s="85">
        <v>30</v>
      </c>
      <c r="F23" s="61">
        <v>626</v>
      </c>
      <c r="G23" s="61">
        <v>658</v>
      </c>
      <c r="H23" s="22">
        <f t="shared" si="2"/>
        <v>960</v>
      </c>
    </row>
    <row r="24" spans="1:8" ht="31.5" x14ac:dyDescent="0.25">
      <c r="A24" s="1" t="s">
        <v>25</v>
      </c>
      <c r="B24" s="75">
        <v>8233521</v>
      </c>
      <c r="C24" s="2" t="s">
        <v>11</v>
      </c>
      <c r="D24" s="85"/>
      <c r="E24" s="85">
        <v>1</v>
      </c>
      <c r="F24" s="54">
        <f t="shared" ref="F24" si="7">F25+F26</f>
        <v>82089</v>
      </c>
      <c r="G24" s="54">
        <f t="shared" ref="G24" si="8">G25+G26</f>
        <v>83909</v>
      </c>
      <c r="H24" s="23">
        <f t="shared" si="2"/>
        <v>1820</v>
      </c>
    </row>
    <row r="25" spans="1:8" ht="31.5" x14ac:dyDescent="0.25">
      <c r="A25" s="4" t="s">
        <v>25</v>
      </c>
      <c r="B25" s="87">
        <v>8233521</v>
      </c>
      <c r="C25" s="5" t="s">
        <v>12</v>
      </c>
      <c r="D25" s="88"/>
      <c r="E25" s="88">
        <v>1</v>
      </c>
      <c r="F25" s="61">
        <v>53899</v>
      </c>
      <c r="G25" s="61">
        <v>55106</v>
      </c>
      <c r="H25" s="22">
        <f t="shared" si="2"/>
        <v>1207</v>
      </c>
    </row>
    <row r="26" spans="1:8" ht="31.5" x14ac:dyDescent="0.25">
      <c r="A26" s="25" t="s">
        <v>25</v>
      </c>
      <c r="B26" s="89">
        <v>8233521</v>
      </c>
      <c r="C26" s="26" t="s">
        <v>13</v>
      </c>
      <c r="D26" s="90"/>
      <c r="E26" s="90">
        <v>1</v>
      </c>
      <c r="F26" s="62">
        <v>28190</v>
      </c>
      <c r="G26" s="62">
        <v>28803</v>
      </c>
      <c r="H26" s="27">
        <f t="shared" si="2"/>
        <v>613</v>
      </c>
    </row>
    <row r="27" spans="1:8" ht="15.75" x14ac:dyDescent="0.25">
      <c r="A27" s="1" t="s">
        <v>47</v>
      </c>
      <c r="B27" s="75" t="s">
        <v>57</v>
      </c>
      <c r="C27" s="2" t="s">
        <v>11</v>
      </c>
      <c r="D27" s="88"/>
      <c r="E27" s="88">
        <v>1</v>
      </c>
      <c r="F27" s="54">
        <f>F28+F29</f>
        <v>625</v>
      </c>
      <c r="G27" s="54">
        <f>G28+G29</f>
        <v>767</v>
      </c>
      <c r="H27" s="23">
        <f>G27-F27</f>
        <v>142</v>
      </c>
    </row>
    <row r="28" spans="1:8" ht="15.75" x14ac:dyDescent="0.25">
      <c r="A28" s="4" t="s">
        <v>47</v>
      </c>
      <c r="B28" s="87" t="s">
        <v>57</v>
      </c>
      <c r="C28" s="5" t="s">
        <v>12</v>
      </c>
      <c r="D28" s="88"/>
      <c r="E28" s="88">
        <v>1</v>
      </c>
      <c r="F28" s="61">
        <v>411</v>
      </c>
      <c r="G28" s="61">
        <v>506</v>
      </c>
      <c r="H28" s="22">
        <f>G28-F28</f>
        <v>95</v>
      </c>
    </row>
    <row r="29" spans="1:8" ht="15.75" x14ac:dyDescent="0.25">
      <c r="A29" s="4" t="s">
        <v>47</v>
      </c>
      <c r="B29" s="87" t="s">
        <v>57</v>
      </c>
      <c r="C29" s="26" t="s">
        <v>13</v>
      </c>
      <c r="D29" s="88"/>
      <c r="E29" s="88">
        <v>1</v>
      </c>
      <c r="F29" s="61">
        <v>214</v>
      </c>
      <c r="G29" s="61">
        <v>261</v>
      </c>
      <c r="H29" s="22">
        <f>G29-F29</f>
        <v>47</v>
      </c>
    </row>
    <row r="30" spans="1:8" ht="15.75" x14ac:dyDescent="0.25">
      <c r="A30" s="1" t="s">
        <v>48</v>
      </c>
      <c r="B30" s="87" t="s">
        <v>58</v>
      </c>
      <c r="C30" s="2" t="s">
        <v>11</v>
      </c>
      <c r="D30" s="88"/>
      <c r="E30" s="90">
        <v>1</v>
      </c>
      <c r="F30" s="54">
        <f>F31+F32</f>
        <v>346</v>
      </c>
      <c r="G30" s="54">
        <f>G31+G32</f>
        <v>429</v>
      </c>
      <c r="H30" s="23">
        <f>G30-F30</f>
        <v>83</v>
      </c>
    </row>
    <row r="31" spans="1:8" ht="15.75" x14ac:dyDescent="0.25">
      <c r="A31" s="4" t="s">
        <v>48</v>
      </c>
      <c r="B31" s="87" t="s">
        <v>58</v>
      </c>
      <c r="C31" s="5" t="s">
        <v>12</v>
      </c>
      <c r="D31" s="88"/>
      <c r="E31" s="88">
        <v>1</v>
      </c>
      <c r="F31" s="61">
        <v>229</v>
      </c>
      <c r="G31" s="61">
        <v>284</v>
      </c>
      <c r="H31" s="22">
        <f t="shared" ref="H31:H32" si="9">G31-F31</f>
        <v>55</v>
      </c>
    </row>
    <row r="32" spans="1:8" ht="15.75" x14ac:dyDescent="0.25">
      <c r="A32" s="4" t="s">
        <v>48</v>
      </c>
      <c r="B32" s="87" t="s">
        <v>58</v>
      </c>
      <c r="C32" s="26" t="s">
        <v>13</v>
      </c>
      <c r="D32" s="88"/>
      <c r="E32" s="88">
        <v>1</v>
      </c>
      <c r="F32" s="61">
        <v>117</v>
      </c>
      <c r="G32" s="61">
        <v>145</v>
      </c>
      <c r="H32" s="22">
        <f t="shared" si="9"/>
        <v>28</v>
      </c>
    </row>
    <row r="33" spans="1:9" ht="15.75" x14ac:dyDescent="0.25">
      <c r="A33" s="1" t="s">
        <v>49</v>
      </c>
      <c r="B33" s="75" t="s">
        <v>59</v>
      </c>
      <c r="C33" s="2" t="s">
        <v>11</v>
      </c>
      <c r="D33" s="88"/>
      <c r="E33" s="88">
        <v>1</v>
      </c>
      <c r="F33" s="54">
        <f>F34+F35</f>
        <v>1745</v>
      </c>
      <c r="G33" s="54">
        <f>G34+G35</f>
        <v>2280</v>
      </c>
      <c r="H33" s="23">
        <f>G33-F33</f>
        <v>535</v>
      </c>
    </row>
    <row r="34" spans="1:9" ht="15.75" x14ac:dyDescent="0.25">
      <c r="A34" s="4" t="s">
        <v>49</v>
      </c>
      <c r="B34" s="87" t="s">
        <v>59</v>
      </c>
      <c r="C34" s="5" t="s">
        <v>12</v>
      </c>
      <c r="D34" s="88"/>
      <c r="E34" s="90">
        <v>1</v>
      </c>
      <c r="F34" s="61">
        <v>1159</v>
      </c>
      <c r="G34" s="61">
        <v>1517</v>
      </c>
      <c r="H34" s="22">
        <f t="shared" ref="H34:H35" si="10">G34-F34</f>
        <v>358</v>
      </c>
    </row>
    <row r="35" spans="1:9" ht="15.75" x14ac:dyDescent="0.25">
      <c r="A35" s="4" t="s">
        <v>49</v>
      </c>
      <c r="B35" s="87" t="s">
        <v>59</v>
      </c>
      <c r="C35" s="26" t="s">
        <v>13</v>
      </c>
      <c r="D35" s="88"/>
      <c r="E35" s="88">
        <v>1</v>
      </c>
      <c r="F35" s="61">
        <v>586</v>
      </c>
      <c r="G35" s="61">
        <v>763</v>
      </c>
      <c r="H35" s="22">
        <f t="shared" si="10"/>
        <v>177</v>
      </c>
    </row>
    <row r="36" spans="1:9" ht="15.75" x14ac:dyDescent="0.25">
      <c r="A36" s="1" t="s">
        <v>50</v>
      </c>
      <c r="B36" s="87" t="s">
        <v>60</v>
      </c>
      <c r="C36" s="2" t="s">
        <v>11</v>
      </c>
      <c r="D36" s="88"/>
      <c r="E36" s="88">
        <v>1</v>
      </c>
      <c r="F36" s="54">
        <f>F37+F38</f>
        <v>394</v>
      </c>
      <c r="G36" s="54">
        <f>G37+G38</f>
        <v>484</v>
      </c>
      <c r="H36" s="23">
        <f>G36-F36</f>
        <v>90</v>
      </c>
    </row>
    <row r="37" spans="1:9" ht="15.75" x14ac:dyDescent="0.25">
      <c r="A37" s="4" t="s">
        <v>50</v>
      </c>
      <c r="B37" s="87" t="s">
        <v>60</v>
      </c>
      <c r="C37" s="5" t="s">
        <v>12</v>
      </c>
      <c r="D37" s="88"/>
      <c r="E37" s="88">
        <v>1</v>
      </c>
      <c r="F37" s="61">
        <v>262</v>
      </c>
      <c r="G37" s="61">
        <v>322</v>
      </c>
      <c r="H37" s="22">
        <f t="shared" ref="H37:H38" si="11">G37-F37</f>
        <v>60</v>
      </c>
    </row>
    <row r="38" spans="1:9" ht="15.75" x14ac:dyDescent="0.25">
      <c r="A38" s="4" t="s">
        <v>50</v>
      </c>
      <c r="B38" s="87" t="s">
        <v>60</v>
      </c>
      <c r="C38" s="26" t="s">
        <v>13</v>
      </c>
      <c r="D38" s="88"/>
      <c r="E38" s="90">
        <v>1</v>
      </c>
      <c r="F38" s="61">
        <v>132</v>
      </c>
      <c r="G38" s="61">
        <v>162</v>
      </c>
      <c r="H38" s="22">
        <f t="shared" si="11"/>
        <v>30</v>
      </c>
    </row>
    <row r="39" spans="1:9" ht="15.75" x14ac:dyDescent="0.25">
      <c r="A39" s="1" t="s">
        <v>51</v>
      </c>
      <c r="B39" s="87" t="s">
        <v>61</v>
      </c>
      <c r="C39" s="2" t="s">
        <v>11</v>
      </c>
      <c r="D39" s="88"/>
      <c r="E39" s="88">
        <v>1</v>
      </c>
      <c r="F39" s="54">
        <f>F40+F41</f>
        <v>1750</v>
      </c>
      <c r="G39" s="54">
        <f>G40+G41</f>
        <v>2135</v>
      </c>
      <c r="H39" s="23">
        <f>G39-F39</f>
        <v>385</v>
      </c>
    </row>
    <row r="40" spans="1:9" ht="15.75" x14ac:dyDescent="0.25">
      <c r="A40" s="4" t="s">
        <v>51</v>
      </c>
      <c r="B40" s="87" t="s">
        <v>61</v>
      </c>
      <c r="C40" s="5" t="s">
        <v>12</v>
      </c>
      <c r="D40" s="88"/>
      <c r="E40" s="88">
        <v>1</v>
      </c>
      <c r="F40" s="61">
        <v>1166</v>
      </c>
      <c r="G40" s="61">
        <v>1425</v>
      </c>
      <c r="H40" s="22">
        <f t="shared" ref="H40:H41" si="12">G40-F40</f>
        <v>259</v>
      </c>
    </row>
    <row r="41" spans="1:9" ht="15.75" x14ac:dyDescent="0.25">
      <c r="A41" s="4" t="s">
        <v>51</v>
      </c>
      <c r="B41" s="87" t="s">
        <v>61</v>
      </c>
      <c r="C41" s="26" t="s">
        <v>13</v>
      </c>
      <c r="D41" s="88"/>
      <c r="E41" s="88">
        <v>1</v>
      </c>
      <c r="F41" s="61">
        <v>584</v>
      </c>
      <c r="G41" s="61">
        <v>710</v>
      </c>
      <c r="H41" s="22">
        <f t="shared" si="12"/>
        <v>126</v>
      </c>
    </row>
    <row r="42" spans="1:9" ht="15.75" x14ac:dyDescent="0.25">
      <c r="A42" s="1" t="s">
        <v>52</v>
      </c>
      <c r="B42" s="87" t="s">
        <v>62</v>
      </c>
      <c r="C42" s="2" t="s">
        <v>11</v>
      </c>
      <c r="D42" s="88"/>
      <c r="E42" s="90">
        <v>1</v>
      </c>
      <c r="F42" s="54">
        <f>F43+F44</f>
        <v>382</v>
      </c>
      <c r="G42" s="54">
        <f>G43+G44</f>
        <v>475</v>
      </c>
      <c r="H42" s="23">
        <f>G42-F42</f>
        <v>93</v>
      </c>
    </row>
    <row r="43" spans="1:9" ht="15.75" x14ac:dyDescent="0.25">
      <c r="A43" s="4" t="s">
        <v>52</v>
      </c>
      <c r="B43" s="87" t="s">
        <v>62</v>
      </c>
      <c r="C43" s="5" t="s">
        <v>12</v>
      </c>
      <c r="D43" s="88"/>
      <c r="E43" s="88">
        <v>1</v>
      </c>
      <c r="F43" s="61">
        <v>254</v>
      </c>
      <c r="G43" s="61">
        <v>317</v>
      </c>
      <c r="H43" s="22">
        <f t="shared" ref="H43:H44" si="13">G43-F43</f>
        <v>63</v>
      </c>
    </row>
    <row r="44" spans="1:9" ht="15.75" x14ac:dyDescent="0.25">
      <c r="A44" s="91" t="s">
        <v>52</v>
      </c>
      <c r="B44" s="87" t="s">
        <v>62</v>
      </c>
      <c r="C44" s="26" t="s">
        <v>13</v>
      </c>
      <c r="D44" s="88"/>
      <c r="E44" s="88">
        <v>1</v>
      </c>
      <c r="F44" s="61">
        <v>128</v>
      </c>
      <c r="G44" s="61">
        <v>158</v>
      </c>
      <c r="H44" s="22">
        <f t="shared" si="13"/>
        <v>30</v>
      </c>
    </row>
    <row r="45" spans="1:9" ht="31.5" x14ac:dyDescent="0.25">
      <c r="A45" s="70" t="s">
        <v>31</v>
      </c>
      <c r="B45" s="71"/>
      <c r="C45" s="5"/>
      <c r="D45" s="72"/>
      <c r="E45" s="72"/>
      <c r="F45" s="73"/>
      <c r="G45" s="73"/>
      <c r="H45" s="74">
        <f>H9+H12+H15+H18+H21+H24+H27+H30+H33+H36+H39+H42</f>
        <v>16807</v>
      </c>
    </row>
    <row r="46" spans="1:9" ht="15.75" x14ac:dyDescent="0.25">
      <c r="A46" s="43" t="s">
        <v>32</v>
      </c>
      <c r="B46" s="44"/>
      <c r="C46" s="45"/>
      <c r="D46" s="46"/>
      <c r="E46" s="46"/>
      <c r="F46" s="47"/>
      <c r="G46" s="47"/>
      <c r="H46" s="55">
        <f>H10+H13+H16+H19+H22+H25+H28+H31+H34+H37+H40+H43</f>
        <v>11736</v>
      </c>
      <c r="I46" s="35"/>
    </row>
    <row r="47" spans="1:9" ht="15.75" x14ac:dyDescent="0.25">
      <c r="A47" s="36" t="s">
        <v>14</v>
      </c>
      <c r="B47" s="24"/>
      <c r="C47" s="20"/>
      <c r="D47" s="21"/>
      <c r="E47" s="21"/>
      <c r="F47" s="19"/>
      <c r="G47" s="19"/>
      <c r="H47" s="56">
        <f>H11+H14+H17+H20+H23+H26+H29+H32+H35+H38+H41+H44</f>
        <v>5071</v>
      </c>
    </row>
    <row r="48" spans="1:9" ht="15.75" x14ac:dyDescent="0.25">
      <c r="A48" s="36" t="s">
        <v>33</v>
      </c>
      <c r="B48" s="38">
        <v>3.35</v>
      </c>
      <c r="C48" s="20" t="s">
        <v>18</v>
      </c>
      <c r="D48" s="21"/>
      <c r="E48" s="21"/>
      <c r="F48" s="19"/>
      <c r="G48" s="19"/>
      <c r="H48" s="56">
        <f>H46*B48</f>
        <v>39315.599999999999</v>
      </c>
    </row>
    <row r="49" spans="1:8" ht="15.75" x14ac:dyDescent="0.25">
      <c r="A49" s="36" t="s">
        <v>15</v>
      </c>
      <c r="B49" s="38">
        <v>1.1399999999999999</v>
      </c>
      <c r="C49" s="20" t="s">
        <v>18</v>
      </c>
      <c r="D49" s="21"/>
      <c r="E49" s="21"/>
      <c r="F49" s="19"/>
      <c r="G49" s="19"/>
      <c r="H49" s="56">
        <f>H47*B49</f>
        <v>5780.94</v>
      </c>
    </row>
    <row r="50" spans="1:8" ht="15.75" x14ac:dyDescent="0.25">
      <c r="A50" s="36" t="s">
        <v>16</v>
      </c>
      <c r="B50" s="24"/>
      <c r="C50" s="20"/>
      <c r="D50" s="21"/>
      <c r="E50" s="21"/>
      <c r="F50" s="19"/>
      <c r="G50" s="19"/>
      <c r="H50" s="56">
        <f>H48+H49</f>
        <v>45096.54</v>
      </c>
    </row>
    <row r="51" spans="1:8" ht="31.5" x14ac:dyDescent="0.25">
      <c r="A51" s="36" t="s">
        <v>17</v>
      </c>
      <c r="B51" s="24" t="s">
        <v>56</v>
      </c>
      <c r="C51" s="20" t="s">
        <v>19</v>
      </c>
      <c r="D51" s="21"/>
      <c r="E51" s="21"/>
      <c r="F51" s="19"/>
      <c r="G51" s="19"/>
      <c r="H51" s="57">
        <f>H50/B51</f>
        <v>1.7842336029803338</v>
      </c>
    </row>
    <row r="52" spans="1:8" ht="31.5" x14ac:dyDescent="0.25">
      <c r="A52" s="36" t="s">
        <v>20</v>
      </c>
      <c r="B52" s="24"/>
      <c r="C52" s="20"/>
      <c r="D52" s="21"/>
      <c r="E52" s="21"/>
      <c r="F52" s="19"/>
      <c r="G52" s="19"/>
      <c r="H52" s="68">
        <f>H46/B51</f>
        <v>0.46433197678973154</v>
      </c>
    </row>
    <row r="53" spans="1:8" ht="32.25" thickBot="1" x14ac:dyDescent="0.3">
      <c r="A53" s="37" t="s">
        <v>21</v>
      </c>
      <c r="B53" s="39"/>
      <c r="C53" s="40"/>
      <c r="D53" s="41"/>
      <c r="E53" s="41"/>
      <c r="F53" s="42"/>
      <c r="G53" s="76"/>
      <c r="H53" s="69">
        <f>H47/B51</f>
        <v>0.20063287783748537</v>
      </c>
    </row>
    <row r="54" spans="1:8" x14ac:dyDescent="0.25">
      <c r="A54" s="28"/>
      <c r="B54" s="29"/>
      <c r="C54" s="30"/>
      <c r="D54" s="31"/>
      <c r="E54" s="31"/>
      <c r="F54" s="32"/>
      <c r="G54" s="77"/>
      <c r="H54" s="58"/>
    </row>
    <row r="55" spans="1:8" x14ac:dyDescent="0.25">
      <c r="A55" s="12"/>
      <c r="B55" s="13"/>
      <c r="C55" s="11"/>
      <c r="D55" s="10"/>
      <c r="E55" s="10"/>
      <c r="F55" s="15"/>
      <c r="G55" s="78"/>
      <c r="H55" s="59"/>
    </row>
  </sheetData>
  <mergeCells count="9">
    <mergeCell ref="A2:H3"/>
    <mergeCell ref="H7:H8"/>
    <mergeCell ref="A5:A8"/>
    <mergeCell ref="B5:B8"/>
    <mergeCell ref="C5:C8"/>
    <mergeCell ref="D5:D8"/>
    <mergeCell ref="E5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A32" sqref="A1:H32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60" bestFit="1" customWidth="1"/>
    <col min="8" max="8" width="18.85546875" style="60" customWidth="1"/>
    <col min="9" max="9" width="13.85546875" style="9" customWidth="1"/>
    <col min="10" max="16384" width="9.140625" style="9"/>
  </cols>
  <sheetData>
    <row r="1" spans="1:8" ht="16.5" thickBot="1" x14ac:dyDescent="0.3">
      <c r="A1" s="80"/>
      <c r="B1" s="81"/>
      <c r="C1" s="82"/>
      <c r="D1" s="83"/>
      <c r="E1" s="83"/>
      <c r="F1" s="52"/>
      <c r="G1" s="52"/>
      <c r="H1" s="52"/>
    </row>
    <row r="2" spans="1:8" x14ac:dyDescent="0.25">
      <c r="A2" s="119" t="s">
        <v>41</v>
      </c>
      <c r="B2" s="120"/>
      <c r="C2" s="120"/>
      <c r="D2" s="120"/>
      <c r="E2" s="120"/>
      <c r="F2" s="120"/>
      <c r="G2" s="120"/>
      <c r="H2" s="121"/>
    </row>
    <row r="3" spans="1:8" ht="15.75" thickBot="1" x14ac:dyDescent="0.3">
      <c r="A3" s="122"/>
      <c r="B3" s="123"/>
      <c r="C3" s="123"/>
      <c r="D3" s="123"/>
      <c r="E3" s="123"/>
      <c r="F3" s="123"/>
      <c r="G3" s="123"/>
      <c r="H3" s="124"/>
    </row>
    <row r="4" spans="1:8" ht="15.75" x14ac:dyDescent="0.25">
      <c r="A4" s="80"/>
      <c r="B4" s="81"/>
      <c r="C4" s="82"/>
      <c r="D4" s="83"/>
      <c r="E4" s="83"/>
      <c r="F4" s="52"/>
      <c r="G4" s="52"/>
      <c r="H4" s="52"/>
    </row>
    <row r="5" spans="1:8" ht="30" customHeight="1" x14ac:dyDescent="0.25">
      <c r="A5" s="126" t="s">
        <v>7</v>
      </c>
      <c r="B5" s="128" t="s">
        <v>0</v>
      </c>
      <c r="C5" s="130" t="s">
        <v>6</v>
      </c>
      <c r="D5" s="128" t="s">
        <v>1</v>
      </c>
      <c r="E5" s="130" t="s">
        <v>2</v>
      </c>
      <c r="F5" s="53" t="s">
        <v>5</v>
      </c>
      <c r="G5" s="53" t="s">
        <v>5</v>
      </c>
      <c r="H5" s="53" t="s">
        <v>4</v>
      </c>
    </row>
    <row r="6" spans="1:8" ht="0.75" customHeight="1" x14ac:dyDescent="0.25">
      <c r="A6" s="127"/>
      <c r="B6" s="129"/>
      <c r="C6" s="131"/>
      <c r="D6" s="132"/>
      <c r="E6" s="132"/>
      <c r="F6" s="54"/>
      <c r="G6" s="54"/>
      <c r="H6" s="54"/>
    </row>
    <row r="7" spans="1:8" ht="15" customHeight="1" x14ac:dyDescent="0.25">
      <c r="A7" s="127"/>
      <c r="B7" s="129"/>
      <c r="C7" s="131"/>
      <c r="D7" s="132"/>
      <c r="E7" s="132"/>
      <c r="F7" s="133">
        <v>41841</v>
      </c>
      <c r="G7" s="133">
        <v>41872</v>
      </c>
      <c r="H7" s="125" t="s">
        <v>3</v>
      </c>
    </row>
    <row r="8" spans="1:8" ht="42" customHeight="1" x14ac:dyDescent="0.25">
      <c r="A8" s="127"/>
      <c r="B8" s="129"/>
      <c r="C8" s="131"/>
      <c r="D8" s="132"/>
      <c r="E8" s="132"/>
      <c r="F8" s="133"/>
      <c r="G8" s="133"/>
      <c r="H8" s="125"/>
    </row>
    <row r="9" spans="1:8" ht="31.5" x14ac:dyDescent="0.25">
      <c r="A9" s="1" t="s">
        <v>8</v>
      </c>
      <c r="B9" s="84">
        <v>9336028</v>
      </c>
      <c r="C9" s="2" t="s">
        <v>11</v>
      </c>
      <c r="D9" s="3" t="s">
        <v>22</v>
      </c>
      <c r="E9" s="85">
        <v>30</v>
      </c>
      <c r="F9" s="18">
        <f>F11+F10</f>
        <v>1514</v>
      </c>
      <c r="G9" s="18">
        <f>G11+G10</f>
        <v>1565</v>
      </c>
      <c r="H9" s="18">
        <f>(G9-F9)*E9</f>
        <v>1530</v>
      </c>
    </row>
    <row r="10" spans="1:8" ht="31.5" x14ac:dyDescent="0.25">
      <c r="A10" s="4" t="s">
        <v>8</v>
      </c>
      <c r="B10" s="86">
        <v>9336028</v>
      </c>
      <c r="C10" s="5" t="s">
        <v>12</v>
      </c>
      <c r="D10" s="3" t="s">
        <v>22</v>
      </c>
      <c r="E10" s="85">
        <v>30</v>
      </c>
      <c r="F10" s="16">
        <v>1047</v>
      </c>
      <c r="G10" s="16">
        <v>1083</v>
      </c>
      <c r="H10" s="22">
        <f>(G10-F10)*E10</f>
        <v>1080</v>
      </c>
    </row>
    <row r="11" spans="1:8" ht="31.5" x14ac:dyDescent="0.3">
      <c r="A11" s="4" t="s">
        <v>8</v>
      </c>
      <c r="B11" s="92">
        <v>9336028</v>
      </c>
      <c r="C11" s="5" t="s">
        <v>13</v>
      </c>
      <c r="D11" s="3" t="s">
        <v>22</v>
      </c>
      <c r="E11" s="85">
        <v>30</v>
      </c>
      <c r="F11" s="16">
        <v>467</v>
      </c>
      <c r="G11" s="16">
        <v>482</v>
      </c>
      <c r="H11" s="22">
        <f>(G11-F11)*E11</f>
        <v>450</v>
      </c>
    </row>
    <row r="12" spans="1:8" ht="31.5" x14ac:dyDescent="0.25">
      <c r="A12" s="1" t="s">
        <v>26</v>
      </c>
      <c r="B12" s="75">
        <v>8247432</v>
      </c>
      <c r="C12" s="2" t="s">
        <v>11</v>
      </c>
      <c r="D12" s="3"/>
      <c r="E12" s="85">
        <v>1</v>
      </c>
      <c r="F12" s="18">
        <f t="shared" ref="F12" si="0">F13+F14</f>
        <v>29844</v>
      </c>
      <c r="G12" s="18">
        <f t="shared" ref="G12" si="1">G13+G14</f>
        <v>30094</v>
      </c>
      <c r="H12" s="23">
        <f t="shared" ref="H12:H23" si="2">(G12-F12)*E12</f>
        <v>250</v>
      </c>
    </row>
    <row r="13" spans="1:8" ht="31.5" x14ac:dyDescent="0.25">
      <c r="A13" s="4" t="s">
        <v>26</v>
      </c>
      <c r="B13" s="87">
        <v>8247432</v>
      </c>
      <c r="C13" s="5" t="s">
        <v>12</v>
      </c>
      <c r="D13" s="6"/>
      <c r="E13" s="88">
        <v>1</v>
      </c>
      <c r="F13" s="16">
        <v>19769</v>
      </c>
      <c r="G13" s="16">
        <v>20000</v>
      </c>
      <c r="H13" s="22">
        <f t="shared" si="2"/>
        <v>231</v>
      </c>
    </row>
    <row r="14" spans="1:8" ht="31.5" x14ac:dyDescent="0.25">
      <c r="A14" s="4" t="s">
        <v>26</v>
      </c>
      <c r="B14" s="87">
        <v>8247432</v>
      </c>
      <c r="C14" s="5" t="s">
        <v>13</v>
      </c>
      <c r="D14" s="6"/>
      <c r="E14" s="88">
        <v>1</v>
      </c>
      <c r="F14" s="16">
        <v>10075</v>
      </c>
      <c r="G14" s="16">
        <v>10094</v>
      </c>
      <c r="H14" s="22">
        <f t="shared" si="2"/>
        <v>19</v>
      </c>
    </row>
    <row r="15" spans="1:8" ht="15.75" x14ac:dyDescent="0.25">
      <c r="A15" s="1" t="s">
        <v>27</v>
      </c>
      <c r="B15" s="84" t="s">
        <v>29</v>
      </c>
      <c r="C15" s="2" t="s">
        <v>11</v>
      </c>
      <c r="D15" s="3"/>
      <c r="E15" s="85">
        <v>1</v>
      </c>
      <c r="F15" s="18">
        <f>F16+F17</f>
        <v>25274</v>
      </c>
      <c r="G15" s="18">
        <f>G16+G17</f>
        <v>25589</v>
      </c>
      <c r="H15" s="23">
        <f t="shared" si="2"/>
        <v>315</v>
      </c>
    </row>
    <row r="16" spans="1:8" ht="15.75" x14ac:dyDescent="0.25">
      <c r="A16" s="4" t="s">
        <v>28</v>
      </c>
      <c r="B16" s="84" t="s">
        <v>29</v>
      </c>
      <c r="C16" s="5" t="s">
        <v>12</v>
      </c>
      <c r="D16" s="6"/>
      <c r="E16" s="88">
        <v>1</v>
      </c>
      <c r="F16" s="16">
        <v>16840</v>
      </c>
      <c r="G16" s="16">
        <v>17050</v>
      </c>
      <c r="H16" s="22">
        <f t="shared" si="2"/>
        <v>210</v>
      </c>
    </row>
    <row r="17" spans="1:9" ht="15.75" x14ac:dyDescent="0.25">
      <c r="A17" s="4" t="s">
        <v>28</v>
      </c>
      <c r="B17" s="84" t="s">
        <v>29</v>
      </c>
      <c r="C17" s="5" t="s">
        <v>13</v>
      </c>
      <c r="D17" s="6"/>
      <c r="E17" s="88">
        <v>1</v>
      </c>
      <c r="F17" s="16">
        <v>8434</v>
      </c>
      <c r="G17" s="16">
        <v>8539</v>
      </c>
      <c r="H17" s="22">
        <f t="shared" si="2"/>
        <v>105</v>
      </c>
    </row>
    <row r="18" spans="1:9" ht="31.5" x14ac:dyDescent="0.25">
      <c r="A18" s="1" t="s">
        <v>9</v>
      </c>
      <c r="B18" s="84">
        <v>9335588</v>
      </c>
      <c r="C18" s="2" t="s">
        <v>11</v>
      </c>
      <c r="D18" s="3" t="s">
        <v>22</v>
      </c>
      <c r="E18" s="85">
        <v>30</v>
      </c>
      <c r="F18" s="54">
        <f t="shared" ref="F18" si="3">F19+F20</f>
        <v>1756</v>
      </c>
      <c r="G18" s="54">
        <f t="shared" ref="G18" si="4">G19+G20</f>
        <v>1811</v>
      </c>
      <c r="H18" s="23">
        <f t="shared" si="2"/>
        <v>1650</v>
      </c>
    </row>
    <row r="19" spans="1:9" ht="31.5" x14ac:dyDescent="0.25">
      <c r="A19" s="4" t="s">
        <v>9</v>
      </c>
      <c r="B19" s="86">
        <v>9335588</v>
      </c>
      <c r="C19" s="5" t="s">
        <v>12</v>
      </c>
      <c r="D19" s="3" t="s">
        <v>22</v>
      </c>
      <c r="E19" s="85">
        <v>30</v>
      </c>
      <c r="F19" s="61">
        <v>1200</v>
      </c>
      <c r="G19" s="61">
        <v>1239</v>
      </c>
      <c r="H19" s="22">
        <f t="shared" si="2"/>
        <v>1170</v>
      </c>
    </row>
    <row r="20" spans="1:9" ht="31.5" x14ac:dyDescent="0.25">
      <c r="A20" s="4" t="s">
        <v>9</v>
      </c>
      <c r="B20" s="86">
        <v>9335588</v>
      </c>
      <c r="C20" s="5" t="s">
        <v>13</v>
      </c>
      <c r="D20" s="3" t="s">
        <v>22</v>
      </c>
      <c r="E20" s="85">
        <v>30</v>
      </c>
      <c r="F20" s="61">
        <v>556</v>
      </c>
      <c r="G20" s="61">
        <v>572</v>
      </c>
      <c r="H20" s="22">
        <f t="shared" si="2"/>
        <v>480</v>
      </c>
    </row>
    <row r="21" spans="1:9" ht="31.5" x14ac:dyDescent="0.25">
      <c r="A21" s="1" t="s">
        <v>30</v>
      </c>
      <c r="B21" s="75">
        <v>8231350</v>
      </c>
      <c r="C21" s="2" t="s">
        <v>11</v>
      </c>
      <c r="D21" s="85"/>
      <c r="E21" s="85">
        <v>1</v>
      </c>
      <c r="F21" s="54">
        <f t="shared" ref="F21" si="5">F22+F23</f>
        <v>36045</v>
      </c>
      <c r="G21" s="54">
        <f t="shared" ref="G21" si="6">G22+G23</f>
        <v>36387</v>
      </c>
      <c r="H21" s="23">
        <f t="shared" si="2"/>
        <v>342</v>
      </c>
    </row>
    <row r="22" spans="1:9" ht="31.5" x14ac:dyDescent="0.25">
      <c r="A22" s="4" t="s">
        <v>30</v>
      </c>
      <c r="B22" s="87">
        <v>8231350</v>
      </c>
      <c r="C22" s="5" t="s">
        <v>12</v>
      </c>
      <c r="D22" s="88"/>
      <c r="E22" s="88">
        <v>1</v>
      </c>
      <c r="F22" s="61">
        <v>23916</v>
      </c>
      <c r="G22" s="61">
        <v>24188</v>
      </c>
      <c r="H22" s="22">
        <f t="shared" si="2"/>
        <v>272</v>
      </c>
    </row>
    <row r="23" spans="1:9" ht="32.25" thickBot="1" x14ac:dyDescent="0.3">
      <c r="A23" s="25" t="s">
        <v>30</v>
      </c>
      <c r="B23" s="89">
        <v>8231350</v>
      </c>
      <c r="C23" s="26" t="s">
        <v>13</v>
      </c>
      <c r="D23" s="90"/>
      <c r="E23" s="90">
        <v>1</v>
      </c>
      <c r="F23" s="62">
        <v>12129</v>
      </c>
      <c r="G23" s="62">
        <v>12199</v>
      </c>
      <c r="H23" s="27">
        <f t="shared" si="2"/>
        <v>70</v>
      </c>
    </row>
    <row r="24" spans="1:9" ht="31.5" x14ac:dyDescent="0.25">
      <c r="A24" s="48" t="s">
        <v>31</v>
      </c>
      <c r="B24" s="49"/>
      <c r="C24" s="50"/>
      <c r="D24" s="33"/>
      <c r="E24" s="33"/>
      <c r="F24" s="34"/>
      <c r="G24" s="63"/>
      <c r="H24" s="51">
        <f>H9+H12+H15+H18+H21</f>
        <v>4087</v>
      </c>
    </row>
    <row r="25" spans="1:9" ht="15.75" x14ac:dyDescent="0.25">
      <c r="A25" s="43" t="s">
        <v>32</v>
      </c>
      <c r="B25" s="44"/>
      <c r="C25" s="45"/>
      <c r="D25" s="46"/>
      <c r="E25" s="46"/>
      <c r="F25" s="47"/>
      <c r="G25" s="64"/>
      <c r="H25" s="55">
        <f>H10+H13+H16+H19+H22</f>
        <v>2963</v>
      </c>
      <c r="I25" s="35"/>
    </row>
    <row r="26" spans="1:9" ht="15.75" x14ac:dyDescent="0.25">
      <c r="A26" s="36" t="s">
        <v>14</v>
      </c>
      <c r="B26" s="24"/>
      <c r="C26" s="20"/>
      <c r="D26" s="21"/>
      <c r="E26" s="21"/>
      <c r="F26" s="19"/>
      <c r="G26" s="54"/>
      <c r="H26" s="56">
        <f>H11+H14+H17+H20+H23</f>
        <v>1124</v>
      </c>
    </row>
    <row r="27" spans="1:9" ht="15.75" x14ac:dyDescent="0.25">
      <c r="A27" s="36" t="s">
        <v>33</v>
      </c>
      <c r="B27" s="38">
        <v>3.35</v>
      </c>
      <c r="C27" s="20" t="s">
        <v>18</v>
      </c>
      <c r="D27" s="21"/>
      <c r="E27" s="21"/>
      <c r="F27" s="19"/>
      <c r="G27" s="54"/>
      <c r="H27" s="56">
        <f>H25*B27</f>
        <v>9926.0500000000011</v>
      </c>
    </row>
    <row r="28" spans="1:9" ht="15.75" x14ac:dyDescent="0.25">
      <c r="A28" s="36" t="s">
        <v>15</v>
      </c>
      <c r="B28" s="38">
        <v>1.1399999999999999</v>
      </c>
      <c r="C28" s="20" t="s">
        <v>18</v>
      </c>
      <c r="D28" s="21"/>
      <c r="E28" s="21"/>
      <c r="F28" s="19"/>
      <c r="G28" s="54"/>
      <c r="H28" s="56">
        <f>H26*B28</f>
        <v>1281.3599999999999</v>
      </c>
    </row>
    <row r="29" spans="1:9" ht="15.75" x14ac:dyDescent="0.25">
      <c r="A29" s="36" t="s">
        <v>16</v>
      </c>
      <c r="B29" s="24"/>
      <c r="C29" s="20"/>
      <c r="D29" s="21"/>
      <c r="E29" s="21"/>
      <c r="F29" s="19"/>
      <c r="G29" s="54"/>
      <c r="H29" s="56">
        <f>H27+H28</f>
        <v>11207.410000000002</v>
      </c>
    </row>
    <row r="30" spans="1:9" ht="31.5" x14ac:dyDescent="0.25">
      <c r="A30" s="36" t="s">
        <v>17</v>
      </c>
      <c r="B30" s="24" t="s">
        <v>55</v>
      </c>
      <c r="C30" s="20" t="s">
        <v>19</v>
      </c>
      <c r="D30" s="21"/>
      <c r="E30" s="21"/>
      <c r="F30" s="19"/>
      <c r="G30" s="54"/>
      <c r="H30" s="57">
        <f>H29/B30</f>
        <v>1.1317415276487461</v>
      </c>
    </row>
    <row r="31" spans="1:9" ht="31.5" x14ac:dyDescent="0.25">
      <c r="A31" s="36" t="s">
        <v>20</v>
      </c>
      <c r="B31" s="24"/>
      <c r="C31" s="20"/>
      <c r="D31" s="21"/>
      <c r="E31" s="21"/>
      <c r="F31" s="19"/>
      <c r="G31" s="54"/>
      <c r="H31" s="65">
        <f>H25/B30</f>
        <v>0.29920830472189686</v>
      </c>
    </row>
    <row r="32" spans="1:9" ht="32.25" thickBot="1" x14ac:dyDescent="0.3">
      <c r="A32" s="37" t="s">
        <v>21</v>
      </c>
      <c r="B32" s="39"/>
      <c r="C32" s="40"/>
      <c r="D32" s="41"/>
      <c r="E32" s="41"/>
      <c r="F32" s="42"/>
      <c r="G32" s="66"/>
      <c r="H32" s="67">
        <f>H26/B30</f>
        <v>0.11350325160560651</v>
      </c>
    </row>
    <row r="33" spans="1:8" x14ac:dyDescent="0.25">
      <c r="A33" s="28"/>
      <c r="B33" s="29"/>
      <c r="C33" s="30"/>
      <c r="D33" s="31"/>
      <c r="E33" s="31"/>
      <c r="F33" s="32"/>
      <c r="G33" s="58"/>
      <c r="H33" s="58"/>
    </row>
    <row r="34" spans="1:8" x14ac:dyDescent="0.25">
      <c r="A34" s="12"/>
      <c r="B34" s="13"/>
      <c r="C34" s="11"/>
      <c r="D34" s="10"/>
      <c r="E34" s="10"/>
      <c r="F34" s="15"/>
      <c r="G34" s="59"/>
      <c r="H34" s="59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A32" sqref="A1:H32"/>
    </sheetView>
  </sheetViews>
  <sheetFormatPr defaultRowHeight="15" outlineLevelRow="1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60" bestFit="1" customWidth="1"/>
    <col min="8" max="8" width="18.85546875" style="60" customWidth="1"/>
    <col min="9" max="9" width="13.85546875" style="9" customWidth="1"/>
    <col min="10" max="16384" width="9.140625" style="9"/>
  </cols>
  <sheetData>
    <row r="1" spans="1:8" ht="16.5" thickBot="1" x14ac:dyDescent="0.3">
      <c r="A1" s="80"/>
      <c r="B1" s="81"/>
      <c r="C1" s="82"/>
      <c r="D1" s="83"/>
      <c r="E1" s="83"/>
      <c r="F1" s="52"/>
      <c r="G1" s="52"/>
      <c r="H1" s="52"/>
    </row>
    <row r="2" spans="1:8" x14ac:dyDescent="0.25">
      <c r="A2" s="119" t="s">
        <v>43</v>
      </c>
      <c r="B2" s="120"/>
      <c r="C2" s="120"/>
      <c r="D2" s="120"/>
      <c r="E2" s="120"/>
      <c r="F2" s="120"/>
      <c r="G2" s="120"/>
      <c r="H2" s="121"/>
    </row>
    <row r="3" spans="1:8" ht="15.75" thickBot="1" x14ac:dyDescent="0.3">
      <c r="A3" s="122"/>
      <c r="B3" s="123"/>
      <c r="C3" s="123"/>
      <c r="D3" s="123"/>
      <c r="E3" s="123"/>
      <c r="F3" s="123"/>
      <c r="G3" s="123"/>
      <c r="H3" s="124"/>
    </row>
    <row r="4" spans="1:8" ht="15.75" x14ac:dyDescent="0.25">
      <c r="A4" s="80"/>
      <c r="B4" s="81"/>
      <c r="C4" s="82"/>
      <c r="D4" s="83"/>
      <c r="E4" s="83"/>
      <c r="F4" s="52"/>
      <c r="G4" s="52"/>
      <c r="H4" s="52"/>
    </row>
    <row r="5" spans="1:8" ht="30" customHeight="1" x14ac:dyDescent="0.25">
      <c r="A5" s="126" t="s">
        <v>7</v>
      </c>
      <c r="B5" s="128" t="s">
        <v>0</v>
      </c>
      <c r="C5" s="130" t="s">
        <v>6</v>
      </c>
      <c r="D5" s="128" t="s">
        <v>1</v>
      </c>
      <c r="E5" s="130" t="s">
        <v>2</v>
      </c>
      <c r="F5" s="53" t="s">
        <v>5</v>
      </c>
      <c r="G5" s="53" t="s">
        <v>5</v>
      </c>
      <c r="H5" s="53" t="s">
        <v>4</v>
      </c>
    </row>
    <row r="6" spans="1:8" ht="0.75" customHeight="1" x14ac:dyDescent="0.25">
      <c r="A6" s="127"/>
      <c r="B6" s="129"/>
      <c r="C6" s="131"/>
      <c r="D6" s="132"/>
      <c r="E6" s="132"/>
      <c r="F6" s="54"/>
      <c r="G6" s="54"/>
      <c r="H6" s="54"/>
    </row>
    <row r="7" spans="1:8" ht="15" customHeight="1" x14ac:dyDescent="0.25">
      <c r="A7" s="127"/>
      <c r="B7" s="129"/>
      <c r="C7" s="131"/>
      <c r="D7" s="132"/>
      <c r="E7" s="132"/>
      <c r="F7" s="133">
        <v>41841</v>
      </c>
      <c r="G7" s="133">
        <v>41872</v>
      </c>
      <c r="H7" s="125" t="s">
        <v>3</v>
      </c>
    </row>
    <row r="8" spans="1:8" ht="42" customHeight="1" x14ac:dyDescent="0.25">
      <c r="A8" s="127"/>
      <c r="B8" s="129"/>
      <c r="C8" s="131"/>
      <c r="D8" s="132"/>
      <c r="E8" s="132"/>
      <c r="F8" s="133"/>
      <c r="G8" s="133"/>
      <c r="H8" s="125"/>
    </row>
    <row r="9" spans="1:8" ht="31.5" x14ac:dyDescent="0.25">
      <c r="A9" s="1" t="s">
        <v>44</v>
      </c>
      <c r="B9" s="84">
        <v>13526317</v>
      </c>
      <c r="C9" s="2" t="s">
        <v>11</v>
      </c>
      <c r="D9" s="3" t="s">
        <v>34</v>
      </c>
      <c r="E9" s="85">
        <v>20</v>
      </c>
      <c r="F9" s="18">
        <f>F11+F10</f>
        <v>1844</v>
      </c>
      <c r="G9" s="18">
        <f>G11+G10</f>
        <v>1950</v>
      </c>
      <c r="H9" s="18">
        <f>(G9-F9)*E9</f>
        <v>2120</v>
      </c>
    </row>
    <row r="10" spans="1:8" ht="31.5" x14ac:dyDescent="0.25">
      <c r="A10" s="4" t="s">
        <v>44</v>
      </c>
      <c r="B10" s="86">
        <v>13526317</v>
      </c>
      <c r="C10" s="5" t="s">
        <v>12</v>
      </c>
      <c r="D10" s="3" t="s">
        <v>34</v>
      </c>
      <c r="E10" s="85">
        <v>20</v>
      </c>
      <c r="F10" s="16">
        <v>1225</v>
      </c>
      <c r="G10" s="16">
        <v>1295</v>
      </c>
      <c r="H10" s="22">
        <f>(G10-F10)*E10</f>
        <v>1400</v>
      </c>
    </row>
    <row r="11" spans="1:8" ht="31.5" x14ac:dyDescent="0.3">
      <c r="A11" s="4" t="s">
        <v>44</v>
      </c>
      <c r="B11" s="92">
        <v>13526317</v>
      </c>
      <c r="C11" s="5" t="s">
        <v>13</v>
      </c>
      <c r="D11" s="3" t="s">
        <v>34</v>
      </c>
      <c r="E11" s="85">
        <v>20</v>
      </c>
      <c r="F11" s="16">
        <v>619</v>
      </c>
      <c r="G11" s="16">
        <v>655</v>
      </c>
      <c r="H11" s="22">
        <f>(G11-F11)*E11</f>
        <v>720</v>
      </c>
    </row>
    <row r="12" spans="1:8" ht="31.5" x14ac:dyDescent="0.25">
      <c r="A12" s="1" t="s">
        <v>35</v>
      </c>
      <c r="B12" s="75">
        <v>135438832</v>
      </c>
      <c r="C12" s="2" t="s">
        <v>11</v>
      </c>
      <c r="D12" s="3"/>
      <c r="E12" s="85">
        <v>1</v>
      </c>
      <c r="F12" s="18">
        <f t="shared" ref="F12" si="0">F13+F14</f>
        <v>26505</v>
      </c>
      <c r="G12" s="18">
        <f t="shared" ref="G12" si="1">G13+G14</f>
        <v>26998</v>
      </c>
      <c r="H12" s="23">
        <f t="shared" ref="H12:H23" si="2">(G12-F12)*E12</f>
        <v>493</v>
      </c>
    </row>
    <row r="13" spans="1:8" ht="31.5" x14ac:dyDescent="0.25">
      <c r="A13" s="4" t="s">
        <v>36</v>
      </c>
      <c r="B13" s="87">
        <v>135438832</v>
      </c>
      <c r="C13" s="5" t="s">
        <v>12</v>
      </c>
      <c r="D13" s="6"/>
      <c r="E13" s="88">
        <v>1</v>
      </c>
      <c r="F13" s="16">
        <v>17637</v>
      </c>
      <c r="G13" s="16">
        <v>18097</v>
      </c>
      <c r="H13" s="22">
        <f t="shared" si="2"/>
        <v>460</v>
      </c>
    </row>
    <row r="14" spans="1:8" ht="31.5" x14ac:dyDescent="0.25">
      <c r="A14" s="4" t="s">
        <v>36</v>
      </c>
      <c r="B14" s="87">
        <v>135438832</v>
      </c>
      <c r="C14" s="5" t="s">
        <v>13</v>
      </c>
      <c r="D14" s="6"/>
      <c r="E14" s="88">
        <v>1</v>
      </c>
      <c r="F14" s="16">
        <v>8868</v>
      </c>
      <c r="G14" s="16">
        <v>8901</v>
      </c>
      <c r="H14" s="22">
        <f t="shared" si="2"/>
        <v>33</v>
      </c>
    </row>
    <row r="15" spans="1:8" ht="15.75" outlineLevel="1" x14ac:dyDescent="0.25">
      <c r="A15" s="1" t="s">
        <v>46</v>
      </c>
      <c r="B15" s="84">
        <v>11148539</v>
      </c>
      <c r="C15" s="2" t="s">
        <v>11</v>
      </c>
      <c r="D15" s="3"/>
      <c r="E15" s="85">
        <v>1</v>
      </c>
      <c r="F15" s="18">
        <f>F16+F17</f>
        <v>14930</v>
      </c>
      <c r="G15" s="18">
        <f>G16+G17</f>
        <v>15238</v>
      </c>
      <c r="H15" s="23">
        <f>G15-F15</f>
        <v>308</v>
      </c>
    </row>
    <row r="16" spans="1:8" ht="15.75" outlineLevel="1" x14ac:dyDescent="0.25">
      <c r="A16" s="4" t="s">
        <v>28</v>
      </c>
      <c r="B16" s="86">
        <v>11148539</v>
      </c>
      <c r="C16" s="5" t="s">
        <v>12</v>
      </c>
      <c r="D16" s="6"/>
      <c r="E16" s="88">
        <v>1</v>
      </c>
      <c r="F16" s="16">
        <v>9975</v>
      </c>
      <c r="G16" s="16">
        <v>10181</v>
      </c>
      <c r="H16" s="22">
        <f>(G16-F16)*E16</f>
        <v>206</v>
      </c>
    </row>
    <row r="17" spans="1:9" ht="15.75" outlineLevel="1" x14ac:dyDescent="0.25">
      <c r="A17" s="4" t="s">
        <v>28</v>
      </c>
      <c r="B17" s="86">
        <v>11148539</v>
      </c>
      <c r="C17" s="5" t="s">
        <v>13</v>
      </c>
      <c r="D17" s="6"/>
      <c r="E17" s="88">
        <v>1</v>
      </c>
      <c r="F17" s="16">
        <v>4955</v>
      </c>
      <c r="G17" s="16">
        <v>5057</v>
      </c>
      <c r="H17" s="22">
        <f>(G17-F17)*E17</f>
        <v>102</v>
      </c>
    </row>
    <row r="18" spans="1:9" ht="31.5" x14ac:dyDescent="0.25">
      <c r="A18" s="1" t="s">
        <v>9</v>
      </c>
      <c r="B18" s="84">
        <v>13526139</v>
      </c>
      <c r="C18" s="2" t="s">
        <v>11</v>
      </c>
      <c r="D18" s="3" t="s">
        <v>34</v>
      </c>
      <c r="E18" s="85">
        <v>20</v>
      </c>
      <c r="F18" s="54">
        <f t="shared" ref="F18" si="3">F19+F20</f>
        <v>1295</v>
      </c>
      <c r="G18" s="54">
        <f t="shared" ref="G18" si="4">G19+G20</f>
        <v>1383</v>
      </c>
      <c r="H18" s="23">
        <f t="shared" si="2"/>
        <v>1760</v>
      </c>
    </row>
    <row r="19" spans="1:9" ht="31.5" x14ac:dyDescent="0.25">
      <c r="A19" s="4" t="s">
        <v>9</v>
      </c>
      <c r="B19" s="86">
        <v>13526139</v>
      </c>
      <c r="C19" s="5" t="s">
        <v>12</v>
      </c>
      <c r="D19" s="3" t="s">
        <v>34</v>
      </c>
      <c r="E19" s="85">
        <v>20</v>
      </c>
      <c r="F19" s="61">
        <v>839</v>
      </c>
      <c r="G19" s="61">
        <v>895</v>
      </c>
      <c r="H19" s="22">
        <f t="shared" si="2"/>
        <v>1120</v>
      </c>
    </row>
    <row r="20" spans="1:9" ht="31.5" x14ac:dyDescent="0.25">
      <c r="A20" s="4" t="s">
        <v>9</v>
      </c>
      <c r="B20" s="86">
        <v>13526139</v>
      </c>
      <c r="C20" s="5" t="s">
        <v>13</v>
      </c>
      <c r="D20" s="3" t="s">
        <v>34</v>
      </c>
      <c r="E20" s="85">
        <v>20</v>
      </c>
      <c r="F20" s="61">
        <v>456</v>
      </c>
      <c r="G20" s="61">
        <v>488</v>
      </c>
      <c r="H20" s="22">
        <f t="shared" si="2"/>
        <v>640</v>
      </c>
    </row>
    <row r="21" spans="1:9" ht="31.5" x14ac:dyDescent="0.25">
      <c r="A21" s="1" t="s">
        <v>37</v>
      </c>
      <c r="B21" s="75">
        <v>135397781</v>
      </c>
      <c r="C21" s="2" t="s">
        <v>11</v>
      </c>
      <c r="D21" s="85"/>
      <c r="E21" s="85">
        <v>1</v>
      </c>
      <c r="F21" s="54">
        <f t="shared" ref="F21" si="5">F22+F23</f>
        <v>26582</v>
      </c>
      <c r="G21" s="54">
        <f t="shared" ref="G21" si="6">G22+G23</f>
        <v>27134</v>
      </c>
      <c r="H21" s="23">
        <f t="shared" si="2"/>
        <v>552</v>
      </c>
    </row>
    <row r="22" spans="1:9" ht="31.5" x14ac:dyDescent="0.25">
      <c r="A22" s="4" t="s">
        <v>38</v>
      </c>
      <c r="B22" s="87">
        <v>135397781</v>
      </c>
      <c r="C22" s="5" t="s">
        <v>12</v>
      </c>
      <c r="D22" s="88"/>
      <c r="E22" s="88">
        <v>1</v>
      </c>
      <c r="F22" s="61">
        <v>17654</v>
      </c>
      <c r="G22" s="61">
        <v>18155</v>
      </c>
      <c r="H22" s="22">
        <f t="shared" si="2"/>
        <v>501</v>
      </c>
    </row>
    <row r="23" spans="1:9" ht="32.25" thickBot="1" x14ac:dyDescent="0.3">
      <c r="A23" s="25" t="s">
        <v>39</v>
      </c>
      <c r="B23" s="89">
        <v>135397781</v>
      </c>
      <c r="C23" s="26" t="s">
        <v>13</v>
      </c>
      <c r="D23" s="90"/>
      <c r="E23" s="90">
        <v>1</v>
      </c>
      <c r="F23" s="62">
        <v>8928</v>
      </c>
      <c r="G23" s="62">
        <v>8979</v>
      </c>
      <c r="H23" s="27">
        <f t="shared" si="2"/>
        <v>51</v>
      </c>
    </row>
    <row r="24" spans="1:9" ht="31.5" x14ac:dyDescent="0.25">
      <c r="A24" s="48" t="s">
        <v>31</v>
      </c>
      <c r="B24" s="49"/>
      <c r="C24" s="50"/>
      <c r="D24" s="33"/>
      <c r="E24" s="33"/>
      <c r="F24" s="34"/>
      <c r="G24" s="63"/>
      <c r="H24" s="51">
        <f>H9+H12+H18+H21</f>
        <v>4925</v>
      </c>
    </row>
    <row r="25" spans="1:9" ht="15.75" x14ac:dyDescent="0.25">
      <c r="A25" s="43" t="s">
        <v>32</v>
      </c>
      <c r="B25" s="44"/>
      <c r="C25" s="45"/>
      <c r="D25" s="46"/>
      <c r="E25" s="46"/>
      <c r="F25" s="47"/>
      <c r="G25" s="64"/>
      <c r="H25" s="55">
        <f>H10+H13+H19+H22</f>
        <v>3481</v>
      </c>
      <c r="I25" s="35"/>
    </row>
    <row r="26" spans="1:9" ht="15.75" x14ac:dyDescent="0.25">
      <c r="A26" s="36" t="s">
        <v>14</v>
      </c>
      <c r="B26" s="24"/>
      <c r="C26" s="20"/>
      <c r="D26" s="21"/>
      <c r="E26" s="21"/>
      <c r="F26" s="19"/>
      <c r="G26" s="54"/>
      <c r="H26" s="56">
        <f>H11+H14+H20+H23</f>
        <v>1444</v>
      </c>
    </row>
    <row r="27" spans="1:9" ht="15.75" x14ac:dyDescent="0.25">
      <c r="A27" s="36" t="s">
        <v>33</v>
      </c>
      <c r="B27" s="38">
        <v>3.35</v>
      </c>
      <c r="C27" s="20" t="s">
        <v>18</v>
      </c>
      <c r="D27" s="21"/>
      <c r="E27" s="21"/>
      <c r="F27" s="19"/>
      <c r="G27" s="54"/>
      <c r="H27" s="56">
        <f>H25*B27</f>
        <v>11661.35</v>
      </c>
    </row>
    <row r="28" spans="1:9" ht="15.75" x14ac:dyDescent="0.25">
      <c r="A28" s="36" t="s">
        <v>15</v>
      </c>
      <c r="B28" s="38">
        <v>1.1399999999999999</v>
      </c>
      <c r="C28" s="20" t="s">
        <v>18</v>
      </c>
      <c r="D28" s="21"/>
      <c r="E28" s="21"/>
      <c r="F28" s="19"/>
      <c r="G28" s="54"/>
      <c r="H28" s="56">
        <f>H26*B28</f>
        <v>1646.1599999999999</v>
      </c>
    </row>
    <row r="29" spans="1:9" ht="15.75" x14ac:dyDescent="0.25">
      <c r="A29" s="36" t="s">
        <v>16</v>
      </c>
      <c r="B29" s="24"/>
      <c r="C29" s="20"/>
      <c r="D29" s="21"/>
      <c r="E29" s="21"/>
      <c r="F29" s="19"/>
      <c r="G29" s="54"/>
      <c r="H29" s="56">
        <f>H27+H28</f>
        <v>13307.51</v>
      </c>
    </row>
    <row r="30" spans="1:9" ht="31.5" x14ac:dyDescent="0.25">
      <c r="A30" s="36" t="s">
        <v>17</v>
      </c>
      <c r="B30" s="24" t="s">
        <v>53</v>
      </c>
      <c r="C30" s="20" t="s">
        <v>19</v>
      </c>
      <c r="D30" s="21"/>
      <c r="E30" s="21"/>
      <c r="F30" s="19"/>
      <c r="G30" s="54"/>
      <c r="H30" s="57">
        <f>H29/B30</f>
        <v>1.4126568438037408</v>
      </c>
    </row>
    <row r="31" spans="1:9" ht="31.5" x14ac:dyDescent="0.25">
      <c r="A31" s="36" t="s">
        <v>20</v>
      </c>
      <c r="B31" s="24"/>
      <c r="C31" s="20"/>
      <c r="D31" s="21"/>
      <c r="E31" s="21"/>
      <c r="F31" s="19"/>
      <c r="G31" s="54"/>
      <c r="H31" s="65">
        <f>H25/B30</f>
        <v>0.3695250631621409</v>
      </c>
    </row>
    <row r="32" spans="1:9" ht="32.25" thickBot="1" x14ac:dyDescent="0.3">
      <c r="A32" s="37" t="s">
        <v>21</v>
      </c>
      <c r="B32" s="39"/>
      <c r="C32" s="40"/>
      <c r="D32" s="41"/>
      <c r="E32" s="41"/>
      <c r="F32" s="42"/>
      <c r="G32" s="66"/>
      <c r="H32" s="67">
        <f>H26/B30</f>
        <v>0.15328761597418314</v>
      </c>
    </row>
    <row r="33" spans="1:8" x14ac:dyDescent="0.25">
      <c r="A33" s="28"/>
      <c r="B33" s="29"/>
      <c r="C33" s="30"/>
      <c r="D33" s="31"/>
      <c r="E33" s="31"/>
      <c r="F33" s="32"/>
      <c r="G33" s="58"/>
      <c r="H33" s="58"/>
    </row>
    <row r="34" spans="1:8" x14ac:dyDescent="0.25">
      <c r="A34" s="12"/>
      <c r="B34" s="13"/>
      <c r="C34" s="11"/>
      <c r="D34" s="10"/>
      <c r="E34" s="10"/>
      <c r="F34" s="15"/>
      <c r="G34" s="59"/>
      <c r="H34" s="59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workbookViewId="0">
      <selection activeCell="A32" sqref="A1:H32"/>
    </sheetView>
  </sheetViews>
  <sheetFormatPr defaultRowHeight="15" outlineLevelRow="1" x14ac:dyDescent="0.25"/>
  <cols>
    <col min="1" max="1" width="17.85546875" style="116" customWidth="1"/>
    <col min="2" max="2" width="14.42578125" style="117" customWidth="1"/>
    <col min="3" max="3" width="11.28515625" style="118" customWidth="1"/>
    <col min="4" max="5" width="9.140625" style="93"/>
    <col min="6" max="6" width="14.28515625" style="60" bestFit="1" customWidth="1"/>
    <col min="7" max="7" width="13.140625" style="60" bestFit="1" customWidth="1"/>
    <col min="8" max="8" width="18.85546875" style="60" customWidth="1"/>
    <col min="9" max="9" width="13.85546875" style="93" customWidth="1"/>
    <col min="10" max="16384" width="9.140625" style="93"/>
  </cols>
  <sheetData>
    <row r="1" spans="1:8" ht="16.5" thickBot="1" x14ac:dyDescent="0.3">
      <c r="A1" s="80"/>
      <c r="B1" s="81"/>
      <c r="C1" s="82"/>
      <c r="D1" s="83"/>
      <c r="E1" s="83"/>
      <c r="F1" s="52"/>
      <c r="G1" s="52"/>
      <c r="H1" s="52"/>
    </row>
    <row r="2" spans="1:8" x14ac:dyDescent="0.25">
      <c r="A2" s="119" t="s">
        <v>42</v>
      </c>
      <c r="B2" s="120"/>
      <c r="C2" s="120"/>
      <c r="D2" s="120"/>
      <c r="E2" s="120"/>
      <c r="F2" s="120"/>
      <c r="G2" s="120"/>
      <c r="H2" s="121"/>
    </row>
    <row r="3" spans="1:8" ht="15.75" thickBot="1" x14ac:dyDescent="0.3">
      <c r="A3" s="122"/>
      <c r="B3" s="123"/>
      <c r="C3" s="123"/>
      <c r="D3" s="123"/>
      <c r="E3" s="123"/>
      <c r="F3" s="123"/>
      <c r="G3" s="123"/>
      <c r="H3" s="124"/>
    </row>
    <row r="4" spans="1:8" ht="15.75" x14ac:dyDescent="0.25">
      <c r="A4" s="80"/>
      <c r="B4" s="81"/>
      <c r="C4" s="82"/>
      <c r="D4" s="83"/>
      <c r="E4" s="83"/>
      <c r="F4" s="52"/>
      <c r="G4" s="52"/>
      <c r="H4" s="52"/>
    </row>
    <row r="5" spans="1:8" ht="30" customHeight="1" x14ac:dyDescent="0.25">
      <c r="A5" s="126" t="s">
        <v>7</v>
      </c>
      <c r="B5" s="128" t="s">
        <v>0</v>
      </c>
      <c r="C5" s="130" t="s">
        <v>6</v>
      </c>
      <c r="D5" s="128" t="s">
        <v>1</v>
      </c>
      <c r="E5" s="130" t="s">
        <v>2</v>
      </c>
      <c r="F5" s="53" t="s">
        <v>5</v>
      </c>
      <c r="G5" s="53" t="s">
        <v>5</v>
      </c>
      <c r="H5" s="53" t="s">
        <v>4</v>
      </c>
    </row>
    <row r="6" spans="1:8" ht="0.75" customHeight="1" x14ac:dyDescent="0.25">
      <c r="A6" s="127"/>
      <c r="B6" s="129"/>
      <c r="C6" s="131"/>
      <c r="D6" s="132"/>
      <c r="E6" s="132"/>
      <c r="F6" s="54"/>
      <c r="G6" s="54"/>
      <c r="H6" s="54"/>
    </row>
    <row r="7" spans="1:8" ht="15" customHeight="1" x14ac:dyDescent="0.25">
      <c r="A7" s="127"/>
      <c r="B7" s="129"/>
      <c r="C7" s="131"/>
      <c r="D7" s="132"/>
      <c r="E7" s="132"/>
      <c r="F7" s="133">
        <v>41842</v>
      </c>
      <c r="G7" s="133">
        <v>41873</v>
      </c>
      <c r="H7" s="125" t="s">
        <v>3</v>
      </c>
    </row>
    <row r="8" spans="1:8" ht="42" customHeight="1" x14ac:dyDescent="0.25">
      <c r="A8" s="127"/>
      <c r="B8" s="129"/>
      <c r="C8" s="131"/>
      <c r="D8" s="132"/>
      <c r="E8" s="132"/>
      <c r="F8" s="133"/>
      <c r="G8" s="133"/>
      <c r="H8" s="125"/>
    </row>
    <row r="9" spans="1:8" ht="31.5" x14ac:dyDescent="0.25">
      <c r="A9" s="1" t="s">
        <v>44</v>
      </c>
      <c r="B9" s="84">
        <v>13680372</v>
      </c>
      <c r="C9" s="2" t="s">
        <v>11</v>
      </c>
      <c r="D9" s="3" t="s">
        <v>34</v>
      </c>
      <c r="E9" s="85">
        <v>20</v>
      </c>
      <c r="F9" s="18">
        <f>F11+F10</f>
        <v>1658</v>
      </c>
      <c r="G9" s="18">
        <f>G11+G10</f>
        <v>1789</v>
      </c>
      <c r="H9" s="18">
        <f>(G9-F9)*E9</f>
        <v>2620</v>
      </c>
    </row>
    <row r="10" spans="1:8" ht="31.5" x14ac:dyDescent="0.25">
      <c r="A10" s="4" t="s">
        <v>8</v>
      </c>
      <c r="B10" s="86">
        <v>13680372</v>
      </c>
      <c r="C10" s="5" t="s">
        <v>12</v>
      </c>
      <c r="D10" s="6" t="s">
        <v>34</v>
      </c>
      <c r="E10" s="88">
        <v>20</v>
      </c>
      <c r="F10" s="16">
        <v>1083</v>
      </c>
      <c r="G10" s="16">
        <v>1173</v>
      </c>
      <c r="H10" s="22">
        <f>(G10-F10)*E10</f>
        <v>1800</v>
      </c>
    </row>
    <row r="11" spans="1:8" ht="31.5" x14ac:dyDescent="0.3">
      <c r="A11" s="4" t="s">
        <v>8</v>
      </c>
      <c r="B11" s="92">
        <v>13680372</v>
      </c>
      <c r="C11" s="5" t="s">
        <v>13</v>
      </c>
      <c r="D11" s="6" t="s">
        <v>34</v>
      </c>
      <c r="E11" s="88">
        <v>20</v>
      </c>
      <c r="F11" s="16">
        <v>575</v>
      </c>
      <c r="G11" s="16">
        <v>616</v>
      </c>
      <c r="H11" s="22">
        <f>(G11-F11)*E11</f>
        <v>820</v>
      </c>
    </row>
    <row r="12" spans="1:8" ht="31.5" x14ac:dyDescent="0.25">
      <c r="A12" s="1" t="s">
        <v>35</v>
      </c>
      <c r="B12" s="75">
        <v>11065529</v>
      </c>
      <c r="C12" s="2" t="s">
        <v>11</v>
      </c>
      <c r="D12" s="3"/>
      <c r="E12" s="85">
        <v>1</v>
      </c>
      <c r="F12" s="18">
        <f t="shared" ref="F12" si="0">F13+F14</f>
        <v>14600</v>
      </c>
      <c r="G12" s="18">
        <f t="shared" ref="G12" si="1">G13+G14</f>
        <v>15861</v>
      </c>
      <c r="H12" s="23">
        <f t="shared" ref="H12:H23" si="2">(G12-F12)*E12</f>
        <v>1261</v>
      </c>
    </row>
    <row r="13" spans="1:8" ht="31.5" x14ac:dyDescent="0.25">
      <c r="A13" s="4" t="s">
        <v>36</v>
      </c>
      <c r="B13" s="87">
        <v>11065529</v>
      </c>
      <c r="C13" s="5" t="s">
        <v>12</v>
      </c>
      <c r="D13" s="6"/>
      <c r="E13" s="88">
        <v>1</v>
      </c>
      <c r="F13" s="16">
        <v>10017</v>
      </c>
      <c r="G13" s="16">
        <v>11160</v>
      </c>
      <c r="H13" s="22">
        <f t="shared" si="2"/>
        <v>1143</v>
      </c>
    </row>
    <row r="14" spans="1:8" ht="31.5" x14ac:dyDescent="0.25">
      <c r="A14" s="4" t="s">
        <v>36</v>
      </c>
      <c r="B14" s="87">
        <v>11065529</v>
      </c>
      <c r="C14" s="5" t="s">
        <v>13</v>
      </c>
      <c r="D14" s="6"/>
      <c r="E14" s="88">
        <v>1</v>
      </c>
      <c r="F14" s="16">
        <v>4583</v>
      </c>
      <c r="G14" s="16">
        <v>4701</v>
      </c>
      <c r="H14" s="22">
        <f t="shared" si="2"/>
        <v>118</v>
      </c>
    </row>
    <row r="15" spans="1:8" ht="15.75" outlineLevel="1" x14ac:dyDescent="0.25">
      <c r="A15" s="1" t="s">
        <v>46</v>
      </c>
      <c r="B15" s="84" t="s">
        <v>45</v>
      </c>
      <c r="C15" s="2" t="s">
        <v>11</v>
      </c>
      <c r="D15" s="3"/>
      <c r="E15" s="85">
        <v>1</v>
      </c>
      <c r="F15" s="18">
        <f>F16+F17</f>
        <v>13340</v>
      </c>
      <c r="G15" s="18">
        <f>G16+G17</f>
        <v>13706</v>
      </c>
      <c r="H15" s="23">
        <f>G15-F15</f>
        <v>366</v>
      </c>
    </row>
    <row r="16" spans="1:8" ht="15.75" outlineLevel="1" x14ac:dyDescent="0.25">
      <c r="A16" s="4" t="s">
        <v>28</v>
      </c>
      <c r="B16" s="86" t="s">
        <v>45</v>
      </c>
      <c r="C16" s="5" t="s">
        <v>12</v>
      </c>
      <c r="D16" s="6"/>
      <c r="E16" s="88">
        <v>1</v>
      </c>
      <c r="F16" s="16">
        <v>8948</v>
      </c>
      <c r="G16" s="16">
        <v>9194</v>
      </c>
      <c r="H16" s="22">
        <f>G16-F16</f>
        <v>246</v>
      </c>
    </row>
    <row r="17" spans="1:9" ht="15.75" outlineLevel="1" x14ac:dyDescent="0.25">
      <c r="A17" s="4" t="s">
        <v>28</v>
      </c>
      <c r="B17" s="86" t="s">
        <v>45</v>
      </c>
      <c r="C17" s="5" t="s">
        <v>13</v>
      </c>
      <c r="D17" s="6"/>
      <c r="E17" s="88">
        <v>1</v>
      </c>
      <c r="F17" s="16">
        <v>4392</v>
      </c>
      <c r="G17" s="16">
        <v>4512</v>
      </c>
      <c r="H17" s="22">
        <f>G17-F17</f>
        <v>120</v>
      </c>
    </row>
    <row r="18" spans="1:9" ht="31.5" x14ac:dyDescent="0.25">
      <c r="A18" s="1" t="s">
        <v>9</v>
      </c>
      <c r="B18" s="84">
        <v>14257394</v>
      </c>
      <c r="C18" s="2" t="s">
        <v>11</v>
      </c>
      <c r="D18" s="3" t="s">
        <v>34</v>
      </c>
      <c r="E18" s="85">
        <v>20</v>
      </c>
      <c r="F18" s="54">
        <f t="shared" ref="F18" si="3">F19+F20</f>
        <v>254</v>
      </c>
      <c r="G18" s="54">
        <f t="shared" ref="G18" si="4">G19+G20</f>
        <v>272</v>
      </c>
      <c r="H18" s="23">
        <f t="shared" si="2"/>
        <v>360</v>
      </c>
    </row>
    <row r="19" spans="1:9" ht="31.5" x14ac:dyDescent="0.25">
      <c r="A19" s="4" t="s">
        <v>9</v>
      </c>
      <c r="B19" s="86">
        <v>14257394</v>
      </c>
      <c r="C19" s="5" t="s">
        <v>12</v>
      </c>
      <c r="D19" s="6" t="s">
        <v>34</v>
      </c>
      <c r="E19" s="88">
        <v>20</v>
      </c>
      <c r="F19" s="61">
        <v>157</v>
      </c>
      <c r="G19" s="61">
        <v>170</v>
      </c>
      <c r="H19" s="22">
        <f t="shared" si="2"/>
        <v>260</v>
      </c>
    </row>
    <row r="20" spans="1:9" ht="31.5" x14ac:dyDescent="0.25">
      <c r="A20" s="4" t="s">
        <v>9</v>
      </c>
      <c r="B20" s="86">
        <v>14257394</v>
      </c>
      <c r="C20" s="5" t="s">
        <v>13</v>
      </c>
      <c r="D20" s="6" t="s">
        <v>34</v>
      </c>
      <c r="E20" s="88">
        <v>20</v>
      </c>
      <c r="F20" s="61">
        <v>97</v>
      </c>
      <c r="G20" s="61">
        <v>102</v>
      </c>
      <c r="H20" s="22">
        <f t="shared" si="2"/>
        <v>100</v>
      </c>
    </row>
    <row r="21" spans="1:9" ht="31.5" x14ac:dyDescent="0.25">
      <c r="A21" s="1" t="s">
        <v>37</v>
      </c>
      <c r="B21" s="75">
        <v>135150086</v>
      </c>
      <c r="C21" s="2" t="s">
        <v>11</v>
      </c>
      <c r="D21" s="85"/>
      <c r="E21" s="85">
        <v>1</v>
      </c>
      <c r="F21" s="54">
        <f t="shared" ref="F21" si="5">F22+F23</f>
        <v>20061</v>
      </c>
      <c r="G21" s="54">
        <f t="shared" ref="G21" si="6">G22+G23</f>
        <v>21399</v>
      </c>
      <c r="H21" s="23">
        <f t="shared" si="2"/>
        <v>1338</v>
      </c>
    </row>
    <row r="22" spans="1:9" ht="31.5" x14ac:dyDescent="0.25">
      <c r="A22" s="4" t="s">
        <v>38</v>
      </c>
      <c r="B22" s="87">
        <v>135150086</v>
      </c>
      <c r="C22" s="5" t="s">
        <v>12</v>
      </c>
      <c r="D22" s="88"/>
      <c r="E22" s="88">
        <v>1</v>
      </c>
      <c r="F22" s="61">
        <v>14224</v>
      </c>
      <c r="G22" s="61">
        <v>15429</v>
      </c>
      <c r="H22" s="22">
        <f t="shared" si="2"/>
        <v>1205</v>
      </c>
    </row>
    <row r="23" spans="1:9" ht="32.25" thickBot="1" x14ac:dyDescent="0.3">
      <c r="A23" s="25" t="s">
        <v>39</v>
      </c>
      <c r="B23" s="87">
        <v>135150086</v>
      </c>
      <c r="C23" s="26" t="s">
        <v>13</v>
      </c>
      <c r="D23" s="90"/>
      <c r="E23" s="90">
        <v>1</v>
      </c>
      <c r="F23" s="62">
        <v>5837</v>
      </c>
      <c r="G23" s="62">
        <v>5970</v>
      </c>
      <c r="H23" s="27">
        <f t="shared" si="2"/>
        <v>133</v>
      </c>
    </row>
    <row r="24" spans="1:9" ht="31.5" x14ac:dyDescent="0.25">
      <c r="A24" s="48" t="s">
        <v>31</v>
      </c>
      <c r="B24" s="94"/>
      <c r="C24" s="50"/>
      <c r="D24" s="95"/>
      <c r="E24" s="95"/>
      <c r="F24" s="63"/>
      <c r="G24" s="63"/>
      <c r="H24" s="51">
        <f>H9+H12+H18+H21</f>
        <v>5579</v>
      </c>
    </row>
    <row r="25" spans="1:9" ht="15.75" x14ac:dyDescent="0.25">
      <c r="A25" s="96" t="s">
        <v>32</v>
      </c>
      <c r="B25" s="97"/>
      <c r="C25" s="98"/>
      <c r="D25" s="99"/>
      <c r="E25" s="99"/>
      <c r="F25" s="64"/>
      <c r="G25" s="64"/>
      <c r="H25" s="55">
        <f>H10+H13+H19+H22</f>
        <v>4408</v>
      </c>
      <c r="I25" s="100"/>
    </row>
    <row r="26" spans="1:9" ht="15.75" x14ac:dyDescent="0.25">
      <c r="A26" s="101" t="s">
        <v>14</v>
      </c>
      <c r="B26" s="102"/>
      <c r="C26" s="84"/>
      <c r="D26" s="85"/>
      <c r="E26" s="85"/>
      <c r="F26" s="54"/>
      <c r="G26" s="54"/>
      <c r="H26" s="56">
        <f>H11+H14+H20+H23</f>
        <v>1171</v>
      </c>
    </row>
    <row r="27" spans="1:9" ht="15.75" x14ac:dyDescent="0.25">
      <c r="A27" s="101" t="s">
        <v>33</v>
      </c>
      <c r="B27" s="103">
        <v>3.35</v>
      </c>
      <c r="C27" s="84" t="s">
        <v>18</v>
      </c>
      <c r="D27" s="85"/>
      <c r="E27" s="85"/>
      <c r="F27" s="54"/>
      <c r="G27" s="54"/>
      <c r="H27" s="56">
        <f>H25*B27</f>
        <v>14766.800000000001</v>
      </c>
    </row>
    <row r="28" spans="1:9" ht="15.75" x14ac:dyDescent="0.25">
      <c r="A28" s="101" t="s">
        <v>15</v>
      </c>
      <c r="B28" s="103">
        <v>1.1399999999999999</v>
      </c>
      <c r="C28" s="84" t="s">
        <v>18</v>
      </c>
      <c r="D28" s="85"/>
      <c r="E28" s="85"/>
      <c r="F28" s="54"/>
      <c r="G28" s="54"/>
      <c r="H28" s="56">
        <f>H26*B28</f>
        <v>1334.9399999999998</v>
      </c>
    </row>
    <row r="29" spans="1:9" ht="15.75" x14ac:dyDescent="0.25">
      <c r="A29" s="101" t="s">
        <v>16</v>
      </c>
      <c r="B29" s="102"/>
      <c r="C29" s="84"/>
      <c r="D29" s="85"/>
      <c r="E29" s="85"/>
      <c r="F29" s="54"/>
      <c r="G29" s="54"/>
      <c r="H29" s="56">
        <f>H27+H28</f>
        <v>16101.740000000002</v>
      </c>
    </row>
    <row r="30" spans="1:9" ht="31.5" x14ac:dyDescent="0.25">
      <c r="A30" s="101" t="s">
        <v>17</v>
      </c>
      <c r="B30" s="102" t="s">
        <v>54</v>
      </c>
      <c r="C30" s="84" t="s">
        <v>19</v>
      </c>
      <c r="D30" s="85"/>
      <c r="E30" s="85"/>
      <c r="F30" s="54"/>
      <c r="G30" s="54"/>
      <c r="H30" s="57">
        <f>H29/B30</f>
        <v>1.5488101421673304</v>
      </c>
    </row>
    <row r="31" spans="1:9" ht="31.5" x14ac:dyDescent="0.25">
      <c r="A31" s="101" t="s">
        <v>20</v>
      </c>
      <c r="B31" s="102"/>
      <c r="C31" s="84"/>
      <c r="D31" s="85"/>
      <c r="E31" s="85"/>
      <c r="F31" s="54"/>
      <c r="G31" s="54"/>
      <c r="H31" s="65">
        <f>H25/B30</f>
        <v>0.42400107731671183</v>
      </c>
    </row>
    <row r="32" spans="1:9" ht="32.25" thickBot="1" x14ac:dyDescent="0.3">
      <c r="A32" s="104" t="s">
        <v>21</v>
      </c>
      <c r="B32" s="105"/>
      <c r="C32" s="106"/>
      <c r="D32" s="107"/>
      <c r="E32" s="107"/>
      <c r="F32" s="66"/>
      <c r="G32" s="66"/>
      <c r="H32" s="67">
        <f>H26/B30</f>
        <v>0.11263730978626806</v>
      </c>
    </row>
    <row r="33" spans="1:8" x14ac:dyDescent="0.25">
      <c r="A33" s="108"/>
      <c r="B33" s="109"/>
      <c r="C33" s="110"/>
      <c r="D33" s="111"/>
      <c r="E33" s="111"/>
      <c r="F33" s="58"/>
      <c r="G33" s="58"/>
      <c r="H33" s="58"/>
    </row>
    <row r="34" spans="1:8" x14ac:dyDescent="0.25">
      <c r="A34" s="112"/>
      <c r="B34" s="113"/>
      <c r="C34" s="114"/>
      <c r="D34" s="115"/>
      <c r="E34" s="115"/>
      <c r="F34" s="59"/>
      <c r="G34" s="59"/>
      <c r="H34" s="59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Я13</vt:lpstr>
      <vt:lpstr>Я13а</vt:lpstr>
      <vt:lpstr>б-р 60П 12</vt:lpstr>
      <vt:lpstr>Я 13 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Астионова</dc:creator>
  <cp:lastModifiedBy>Елена Астионова</cp:lastModifiedBy>
  <cp:lastPrinted>2014-09-20T12:54:02Z</cp:lastPrinted>
  <dcterms:created xsi:type="dcterms:W3CDTF">2014-02-13T08:12:49Z</dcterms:created>
  <dcterms:modified xsi:type="dcterms:W3CDTF">2014-09-20T12:58:46Z</dcterms:modified>
</cp:coreProperties>
</file>