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2"/>
  </bookViews>
  <sheets>
    <sheet name="Я13" sheetId="1" r:id="rId1"/>
    <sheet name="Я13а" sheetId="2" r:id="rId2"/>
    <sheet name="б-р 60П 12" sheetId="3" r:id="rId3"/>
  </sheets>
  <calcPr calcId="144525" refMode="R1C1"/>
</workbook>
</file>

<file path=xl/calcChain.xml><?xml version="1.0" encoding="utf-8"?>
<calcChain xmlns="http://schemas.openxmlformats.org/spreadsheetml/2006/main">
  <c r="H26" i="3" l="1"/>
  <c r="H25" i="3"/>
  <c r="H17" i="3"/>
  <c r="H16" i="3"/>
  <c r="G15" i="3"/>
  <c r="F15" i="3"/>
  <c r="H15" i="3" l="1"/>
  <c r="H24" i="3" s="1"/>
  <c r="H23" i="3"/>
  <c r="H22" i="3"/>
  <c r="G21" i="3"/>
  <c r="H21" i="3" s="1"/>
  <c r="H20" i="3"/>
  <c r="H19" i="3"/>
  <c r="G18" i="3"/>
  <c r="H14" i="3"/>
  <c r="H13" i="3"/>
  <c r="G12" i="3"/>
  <c r="H11" i="3"/>
  <c r="H10" i="3"/>
  <c r="G9" i="3"/>
  <c r="H23" i="2"/>
  <c r="H22" i="2"/>
  <c r="G21" i="2"/>
  <c r="H20" i="2"/>
  <c r="H19" i="2"/>
  <c r="G18" i="2"/>
  <c r="H17" i="2"/>
  <c r="H16" i="2"/>
  <c r="G15" i="2"/>
  <c r="H14" i="2"/>
  <c r="H13" i="2"/>
  <c r="G12" i="2"/>
  <c r="H11" i="2"/>
  <c r="H10" i="2"/>
  <c r="G9" i="2"/>
  <c r="H26" i="2" l="1"/>
  <c r="H28" i="2" s="1"/>
  <c r="H25" i="2"/>
  <c r="H31" i="2" s="1"/>
  <c r="H18" i="3"/>
  <c r="H12" i="3"/>
  <c r="H27" i="3"/>
  <c r="H9" i="3"/>
  <c r="H32" i="3"/>
  <c r="H21" i="2"/>
  <c r="H12" i="2"/>
  <c r="H15" i="2"/>
  <c r="H18" i="2"/>
  <c r="H9" i="2"/>
  <c r="H13" i="1"/>
  <c r="H14" i="1"/>
  <c r="H16" i="1"/>
  <c r="H17" i="1"/>
  <c r="H19" i="1"/>
  <c r="H20" i="1"/>
  <c r="H22" i="1"/>
  <c r="H23" i="1"/>
  <c r="H25" i="1"/>
  <c r="H26" i="1"/>
  <c r="H11" i="1"/>
  <c r="H10" i="1"/>
  <c r="G24" i="1"/>
  <c r="H24" i="1" s="1"/>
  <c r="G21" i="1"/>
  <c r="H21" i="1" s="1"/>
  <c r="G18" i="1"/>
  <c r="H18" i="1" s="1"/>
  <c r="G15" i="1"/>
  <c r="H15" i="1" s="1"/>
  <c r="G12" i="1"/>
  <c r="H12" i="1" s="1"/>
  <c r="G9" i="1"/>
  <c r="H9" i="1" s="1"/>
  <c r="H24" i="2" l="1"/>
  <c r="H27" i="1"/>
  <c r="H31" i="3"/>
  <c r="H28" i="3"/>
  <c r="H29" i="3" s="1"/>
  <c r="H30" i="3" s="1"/>
  <c r="H27" i="2"/>
  <c r="H29" i="2" s="1"/>
  <c r="H30" i="2" s="1"/>
  <c r="H32" i="2"/>
  <c r="H29" i="1"/>
  <c r="H35" i="1" s="1"/>
  <c r="H28" i="1"/>
  <c r="H30" i="1" s="1"/>
  <c r="H34" i="1" l="1"/>
  <c r="H31" i="1"/>
  <c r="H32" i="1" s="1"/>
  <c r="H33" i="1" s="1"/>
</calcChain>
</file>

<file path=xl/sharedStrings.xml><?xml version="1.0" encoding="utf-8"?>
<sst xmlns="http://schemas.openxmlformats.org/spreadsheetml/2006/main" count="195" uniqueCount="49">
  <si>
    <t>№ 
счетчика</t>
  </si>
  <si>
    <t>Тип
ТУ</t>
  </si>
  <si>
    <t>Коэф</t>
  </si>
  <si>
    <t xml:space="preserve"> квт.ч</t>
  </si>
  <si>
    <t>Итого за месяц</t>
  </si>
  <si>
    <t>Показания на дату</t>
  </si>
  <si>
    <t>Тариф</t>
  </si>
  <si>
    <t>Объект электроснабжения МОП</t>
  </si>
  <si>
    <t>ВРУ 1 АВР (лифты)</t>
  </si>
  <si>
    <t>ВРУ 2 АВР (лифты)</t>
  </si>
  <si>
    <t>ВРУ 3 АВР (лифты)</t>
  </si>
  <si>
    <t>Т1+Т2</t>
  </si>
  <si>
    <t>Т1 день</t>
  </si>
  <si>
    <t>Т2 ночь</t>
  </si>
  <si>
    <t>Итого Т2, квт/ч</t>
  </si>
  <si>
    <t>Итого Т2, руб.</t>
  </si>
  <si>
    <t>Итого, руб</t>
  </si>
  <si>
    <t>Сумма на 1 кв м, руб.</t>
  </si>
  <si>
    <t>3,23</t>
  </si>
  <si>
    <t>1,09</t>
  </si>
  <si>
    <t>руб.</t>
  </si>
  <si>
    <t xml:space="preserve">кв м </t>
  </si>
  <si>
    <t>Кол-во кв/ч  Т1 на 1 кв м</t>
  </si>
  <si>
    <t>Кол-во кв/ч  Т2 на 1 кв м</t>
  </si>
  <si>
    <t>150/5</t>
  </si>
  <si>
    <t>ВРУ 1 РУ 1.3. (освещение)</t>
  </si>
  <si>
    <t>ВРУ 2 РУ 2.3. (освещение)</t>
  </si>
  <si>
    <t>ВРУ 3 РУ 3.3. (освещение)</t>
  </si>
  <si>
    <t>ВРУ 1 ШУ 1 (освещение)</t>
  </si>
  <si>
    <t xml:space="preserve"> ИТП</t>
  </si>
  <si>
    <t>ИТП</t>
  </si>
  <si>
    <t>08235155-11</t>
  </si>
  <si>
    <t>ВРУ 2  ШУ1 (освещение)</t>
  </si>
  <si>
    <t>Итого Т1=Т2, квт/ч</t>
  </si>
  <si>
    <t>Итого Т1, квт/ч</t>
  </si>
  <si>
    <t>Итого Т1, руб.</t>
  </si>
  <si>
    <t>100/5</t>
  </si>
  <si>
    <t>ВРУ 1  (освещение)</t>
  </si>
  <si>
    <t>ВРУ 1 (освещение)</t>
  </si>
  <si>
    <t>ВРУ 2   (освещение)</t>
  </si>
  <si>
    <t>ВРУ 2  (освещение)</t>
  </si>
  <si>
    <t>ВРУ 2 (освещение)</t>
  </si>
  <si>
    <t>Отчет по электроэнергии МОП ул. Ялагина дом 13</t>
  </si>
  <si>
    <t>Отчет по электроэнергии МОП ул. Ялагина дом 13 А</t>
  </si>
  <si>
    <t>Отчет по электроэнергии МОП бульвар 60-летия Победы дом 12</t>
  </si>
  <si>
    <t>ВРУ 1 АВР (лифты, ИТП)</t>
  </si>
  <si>
    <t>25275,01</t>
  </si>
  <si>
    <t>9902,8</t>
  </si>
  <si>
    <t>9402,2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</si>
</sst>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р_._-;\-* #,##0.00\ _р_._-;_-* &quot;-&quot;??\ _р_._-;_-@_-"/>
    <numFmt numFmtId="164" formatCode="_-* #,##0\ _р_._-;\-* #,##0\ _р_._-;_-* &quot;-&quot;??\ _р_._-;_-@_-"/>
    <numFmt numFmtId="165" formatCode="_-* #,##0.000\ _р_._-;\-* #,##0.000\ _р_._-;_-* &quot;-&quot;??\ 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/>
    <xf numFmtId="49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64" fontId="4" fillId="0" borderId="2" xfId="1" applyNumberFormat="1" applyFont="1" applyBorder="1"/>
    <xf numFmtId="164" fontId="3" fillId="0" borderId="2" xfId="1" applyNumberFormat="1" applyFont="1" applyBorder="1" applyAlignment="1">
      <alignment vertical="center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64" fontId="0" fillId="0" borderId="3" xfId="1" applyNumberFormat="1" applyFont="1" applyBorder="1"/>
    <xf numFmtId="0" fontId="5" fillId="0" borderId="5" xfId="0" applyFont="1" applyBorder="1"/>
    <xf numFmtId="164" fontId="5" fillId="0" borderId="5" xfId="1" applyNumberFormat="1" applyFont="1" applyBorder="1"/>
    <xf numFmtId="164" fontId="0" fillId="0" borderId="0" xfId="0" applyNumberFormat="1" applyFont="1"/>
    <xf numFmtId="0" fontId="5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3" fontId="5" fillId="0" borderId="1" xfId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164" fontId="0" fillId="0" borderId="10" xfId="1" applyNumberFormat="1" applyFont="1" applyBorder="1"/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5" fillId="0" borderId="3" xfId="1" applyNumberFormat="1" applyFont="1" applyBorder="1"/>
    <xf numFmtId="0" fontId="4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164" fontId="4" fillId="0" borderId="5" xfId="1" applyNumberFormat="1" applyFont="1" applyBorder="1"/>
    <xf numFmtId="0" fontId="2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164" fontId="8" fillId="0" borderId="0" xfId="1" applyNumberFormat="1" applyFont="1"/>
    <xf numFmtId="164" fontId="7" fillId="0" borderId="3" xfId="1" applyNumberFormat="1" applyFont="1" applyBorder="1"/>
    <xf numFmtId="164" fontId="7" fillId="0" borderId="1" xfId="1" applyNumberFormat="1" applyFont="1" applyBorder="1"/>
    <xf numFmtId="164" fontId="7" fillId="0" borderId="0" xfId="1" applyNumberFormat="1" applyFont="1"/>
    <xf numFmtId="164" fontId="3" fillId="0" borderId="0" xfId="1" applyNumberFormat="1" applyFont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2" fillId="0" borderId="13" xfId="1" applyNumberFormat="1" applyFont="1" applyBorder="1"/>
    <xf numFmtId="164" fontId="2" fillId="0" borderId="8" xfId="1" applyNumberFormat="1" applyFont="1" applyBorder="1"/>
    <xf numFmtId="43" fontId="2" fillId="0" borderId="8" xfId="1" applyFont="1" applyBorder="1"/>
    <xf numFmtId="43" fontId="2" fillId="0" borderId="8" xfId="1" applyNumberFormat="1" applyFont="1" applyBorder="1"/>
    <xf numFmtId="43" fontId="2" fillId="0" borderId="11" xfId="1" applyFont="1" applyBorder="1"/>
    <xf numFmtId="164" fontId="9" fillId="0" borderId="3" xfId="1" applyNumberFormat="1" applyFont="1" applyBorder="1"/>
    <xf numFmtId="164" fontId="9" fillId="0" borderId="1" xfId="1" applyNumberFormat="1" applyFont="1" applyBorder="1"/>
    <xf numFmtId="164" fontId="9" fillId="0" borderId="0" xfId="1" applyNumberFormat="1" applyFont="1"/>
    <xf numFmtId="0" fontId="5" fillId="0" borderId="1" xfId="0" applyFont="1" applyBorder="1" applyAlignment="1">
      <alignment horizontal="center"/>
    </xf>
    <xf numFmtId="164" fontId="3" fillId="0" borderId="1" xfId="1" applyNumberFormat="1" applyFont="1" applyBorder="1"/>
    <xf numFmtId="164" fontId="3" fillId="0" borderId="2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5" fontId="2" fillId="0" borderId="8" xfId="1" applyNumberFormat="1" applyFont="1" applyBorder="1"/>
    <xf numFmtId="164" fontId="9" fillId="0" borderId="10" xfId="1" applyNumberFormat="1" applyFont="1" applyBorder="1"/>
    <xf numFmtId="165" fontId="2" fillId="0" borderId="11" xfId="1" applyNumberFormat="1" applyFont="1" applyBorder="1"/>
    <xf numFmtId="164" fontId="10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horizontal="center"/>
    </xf>
    <xf numFmtId="164" fontId="11" fillId="0" borderId="1" xfId="1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4" fontId="2" fillId="0" borderId="2" xfId="1" applyNumberFormat="1" applyFont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22" workbookViewId="0">
      <selection activeCell="F41" sqref="F41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85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75"/>
    </row>
    <row r="2" spans="1:8" x14ac:dyDescent="0.25">
      <c r="A2" s="98" t="s">
        <v>42</v>
      </c>
      <c r="B2" s="99"/>
      <c r="C2" s="99"/>
      <c r="D2" s="99"/>
      <c r="E2" s="99"/>
      <c r="F2" s="99"/>
      <c r="G2" s="99"/>
      <c r="H2" s="100"/>
    </row>
    <row r="3" spans="1:8" ht="15.75" thickBot="1" x14ac:dyDescent="0.3">
      <c r="A3" s="101"/>
      <c r="B3" s="102"/>
      <c r="C3" s="102"/>
      <c r="D3" s="102"/>
      <c r="E3" s="102"/>
      <c r="F3" s="102"/>
      <c r="G3" s="102"/>
      <c r="H3" s="103"/>
    </row>
    <row r="4" spans="1:8" ht="15.75" x14ac:dyDescent="0.25">
      <c r="A4" s="19"/>
      <c r="B4" s="20"/>
      <c r="C4" s="21"/>
      <c r="D4" s="22"/>
      <c r="E4" s="22"/>
      <c r="F4" s="23"/>
      <c r="G4" s="23"/>
      <c r="H4" s="75"/>
    </row>
    <row r="5" spans="1:8" ht="31.5" x14ac:dyDescent="0.25">
      <c r="A5" s="105" t="s">
        <v>7</v>
      </c>
      <c r="B5" s="107" t="s">
        <v>0</v>
      </c>
      <c r="C5" s="109" t="s">
        <v>6</v>
      </c>
      <c r="D5" s="107" t="s">
        <v>1</v>
      </c>
      <c r="E5" s="109" t="s">
        <v>2</v>
      </c>
      <c r="F5" s="24" t="s">
        <v>5</v>
      </c>
      <c r="G5" s="24" t="s">
        <v>5</v>
      </c>
      <c r="H5" s="76" t="s">
        <v>4</v>
      </c>
    </row>
    <row r="6" spans="1:8" ht="0.75" customHeight="1" x14ac:dyDescent="0.25">
      <c r="A6" s="106"/>
      <c r="B6" s="108"/>
      <c r="C6" s="110"/>
      <c r="D6" s="111"/>
      <c r="E6" s="111"/>
      <c r="F6" s="25"/>
      <c r="G6" s="25"/>
      <c r="H6" s="77"/>
    </row>
    <row r="7" spans="1:8" ht="15" customHeight="1" x14ac:dyDescent="0.25">
      <c r="A7" s="106"/>
      <c r="B7" s="108"/>
      <c r="C7" s="110"/>
      <c r="D7" s="111"/>
      <c r="E7" s="111"/>
      <c r="F7" s="112">
        <v>41663</v>
      </c>
      <c r="G7" s="114">
        <v>41689</v>
      </c>
      <c r="H7" s="104" t="s">
        <v>3</v>
      </c>
    </row>
    <row r="8" spans="1:8" ht="42" customHeight="1" x14ac:dyDescent="0.25">
      <c r="A8" s="106"/>
      <c r="B8" s="108"/>
      <c r="C8" s="110"/>
      <c r="D8" s="111"/>
      <c r="E8" s="111"/>
      <c r="F8" s="113"/>
      <c r="G8" s="114"/>
      <c r="H8" s="104"/>
    </row>
    <row r="9" spans="1:8" ht="31.5" x14ac:dyDescent="0.25">
      <c r="A9" s="1" t="s">
        <v>8</v>
      </c>
      <c r="B9" s="26">
        <v>9911319</v>
      </c>
      <c r="C9" s="2" t="s">
        <v>11</v>
      </c>
      <c r="D9" s="3" t="s">
        <v>24</v>
      </c>
      <c r="E9" s="27">
        <v>30</v>
      </c>
      <c r="F9" s="18">
        <v>1073</v>
      </c>
      <c r="G9" s="18">
        <f>G11+G10</f>
        <v>1174</v>
      </c>
      <c r="H9" s="18">
        <f>(G9-F9)*E9</f>
        <v>3030</v>
      </c>
    </row>
    <row r="10" spans="1:8" ht="31.5" x14ac:dyDescent="0.25">
      <c r="A10" s="4" t="s">
        <v>8</v>
      </c>
      <c r="B10" s="28">
        <v>9911319</v>
      </c>
      <c r="C10" s="5" t="s">
        <v>12</v>
      </c>
      <c r="D10" s="3" t="s">
        <v>24</v>
      </c>
      <c r="E10" s="27">
        <v>30</v>
      </c>
      <c r="F10" s="16">
        <v>788</v>
      </c>
      <c r="G10" s="16">
        <v>861</v>
      </c>
      <c r="H10" s="30">
        <f>(G10-F10)*E10</f>
        <v>2190</v>
      </c>
    </row>
    <row r="11" spans="1:8" ht="31.5" x14ac:dyDescent="0.25">
      <c r="A11" s="4" t="s">
        <v>8</v>
      </c>
      <c r="B11" s="28">
        <v>9911319</v>
      </c>
      <c r="C11" s="5" t="s">
        <v>13</v>
      </c>
      <c r="D11" s="3" t="s">
        <v>24</v>
      </c>
      <c r="E11" s="27">
        <v>30</v>
      </c>
      <c r="F11" s="16">
        <v>285</v>
      </c>
      <c r="G11" s="16">
        <v>313</v>
      </c>
      <c r="H11" s="30">
        <f>(G11-F11)*E11</f>
        <v>840</v>
      </c>
    </row>
    <row r="12" spans="1:8" ht="31.5" x14ac:dyDescent="0.25">
      <c r="A12" s="1" t="s">
        <v>25</v>
      </c>
      <c r="B12" s="31">
        <v>8230963</v>
      </c>
      <c r="C12" s="2" t="s">
        <v>11</v>
      </c>
      <c r="D12" s="3"/>
      <c r="E12" s="27">
        <v>1</v>
      </c>
      <c r="F12" s="18">
        <v>43601</v>
      </c>
      <c r="G12" s="18">
        <f t="shared" ref="G12" si="0">G13+G14</f>
        <v>45151</v>
      </c>
      <c r="H12" s="32">
        <f t="shared" ref="H12:H26" si="1">(G12-F12)*E12</f>
        <v>1550</v>
      </c>
    </row>
    <row r="13" spans="1:8" ht="31.5" x14ac:dyDescent="0.25">
      <c r="A13" s="4" t="s">
        <v>25</v>
      </c>
      <c r="B13" s="33">
        <v>8230963</v>
      </c>
      <c r="C13" s="5" t="s">
        <v>12</v>
      </c>
      <c r="D13" s="6"/>
      <c r="E13" s="29">
        <v>1</v>
      </c>
      <c r="F13" s="16">
        <v>28602</v>
      </c>
      <c r="G13" s="16">
        <v>29612</v>
      </c>
      <c r="H13" s="30">
        <f t="shared" si="1"/>
        <v>1010</v>
      </c>
    </row>
    <row r="14" spans="1:8" ht="31.5" x14ac:dyDescent="0.25">
      <c r="A14" s="4" t="s">
        <v>25</v>
      </c>
      <c r="B14" s="33">
        <v>8230963</v>
      </c>
      <c r="C14" s="5" t="s">
        <v>13</v>
      </c>
      <c r="D14" s="6"/>
      <c r="E14" s="29">
        <v>1</v>
      </c>
      <c r="F14" s="16">
        <v>14999</v>
      </c>
      <c r="G14" s="16">
        <v>15539</v>
      </c>
      <c r="H14" s="30">
        <f t="shared" si="1"/>
        <v>540</v>
      </c>
    </row>
    <row r="15" spans="1:8" ht="31.5" x14ac:dyDescent="0.25">
      <c r="A15" s="1" t="s">
        <v>9</v>
      </c>
      <c r="B15" s="26">
        <v>9335782</v>
      </c>
      <c r="C15" s="2" t="s">
        <v>11</v>
      </c>
      <c r="D15" s="3" t="s">
        <v>24</v>
      </c>
      <c r="E15" s="27">
        <v>30</v>
      </c>
      <c r="F15" s="18">
        <v>1788</v>
      </c>
      <c r="G15" s="18">
        <f t="shared" ref="G15" si="2">G16+G17</f>
        <v>1933</v>
      </c>
      <c r="H15" s="32">
        <f t="shared" si="1"/>
        <v>4350</v>
      </c>
    </row>
    <row r="16" spans="1:8" ht="31.5" x14ac:dyDescent="0.25">
      <c r="A16" s="4" t="s">
        <v>9</v>
      </c>
      <c r="B16" s="28">
        <v>9335782</v>
      </c>
      <c r="C16" s="5" t="s">
        <v>12</v>
      </c>
      <c r="D16" s="3" t="s">
        <v>24</v>
      </c>
      <c r="E16" s="27">
        <v>30</v>
      </c>
      <c r="F16" s="16">
        <v>1298</v>
      </c>
      <c r="G16" s="16">
        <v>1403</v>
      </c>
      <c r="H16" s="30">
        <f t="shared" si="1"/>
        <v>3150</v>
      </c>
    </row>
    <row r="17" spans="1:9" ht="31.5" x14ac:dyDescent="0.25">
      <c r="A17" s="4" t="s">
        <v>9</v>
      </c>
      <c r="B17" s="28">
        <v>9335782</v>
      </c>
      <c r="C17" s="5" t="s">
        <v>13</v>
      </c>
      <c r="D17" s="3" t="s">
        <v>24</v>
      </c>
      <c r="E17" s="27">
        <v>30</v>
      </c>
      <c r="F17" s="16">
        <v>490</v>
      </c>
      <c r="G17" s="16">
        <v>530</v>
      </c>
      <c r="H17" s="30">
        <f t="shared" si="1"/>
        <v>1200</v>
      </c>
    </row>
    <row r="18" spans="1:9" ht="31.5" x14ac:dyDescent="0.25">
      <c r="A18" s="1" t="s">
        <v>26</v>
      </c>
      <c r="B18" s="26">
        <v>8233542</v>
      </c>
      <c r="C18" s="2" t="s">
        <v>11</v>
      </c>
      <c r="D18" s="3"/>
      <c r="E18" s="27">
        <v>1</v>
      </c>
      <c r="F18" s="18">
        <v>77133</v>
      </c>
      <c r="G18" s="18">
        <f>G19+G20</f>
        <v>79826</v>
      </c>
      <c r="H18" s="32">
        <f t="shared" si="1"/>
        <v>2693</v>
      </c>
    </row>
    <row r="19" spans="1:9" ht="31.5" x14ac:dyDescent="0.25">
      <c r="A19" s="4" t="s">
        <v>26</v>
      </c>
      <c r="B19" s="28">
        <v>8233542</v>
      </c>
      <c r="C19" s="5" t="s">
        <v>12</v>
      </c>
      <c r="D19" s="6"/>
      <c r="E19" s="29">
        <v>1</v>
      </c>
      <c r="F19" s="16">
        <v>50664</v>
      </c>
      <c r="G19" s="16">
        <v>52421</v>
      </c>
      <c r="H19" s="30">
        <f t="shared" si="1"/>
        <v>1757</v>
      </c>
    </row>
    <row r="20" spans="1:9" ht="31.5" x14ac:dyDescent="0.25">
      <c r="A20" s="4" t="s">
        <v>26</v>
      </c>
      <c r="B20" s="28">
        <v>8233542</v>
      </c>
      <c r="C20" s="5" t="s">
        <v>13</v>
      </c>
      <c r="D20" s="6"/>
      <c r="E20" s="29">
        <v>1</v>
      </c>
      <c r="F20" s="16">
        <v>26469</v>
      </c>
      <c r="G20" s="16">
        <v>27405</v>
      </c>
      <c r="H20" s="30">
        <f t="shared" si="1"/>
        <v>936</v>
      </c>
    </row>
    <row r="21" spans="1:9" ht="31.5" x14ac:dyDescent="0.25">
      <c r="A21" s="1" t="s">
        <v>10</v>
      </c>
      <c r="B21" s="26">
        <v>9335776</v>
      </c>
      <c r="C21" s="2" t="s">
        <v>11</v>
      </c>
      <c r="D21" s="3" t="s">
        <v>24</v>
      </c>
      <c r="E21" s="27">
        <v>30</v>
      </c>
      <c r="F21" s="25">
        <v>1501</v>
      </c>
      <c r="G21" s="25">
        <f t="shared" ref="G21" si="3">G22+G23</f>
        <v>1626</v>
      </c>
      <c r="H21" s="32">
        <f t="shared" si="1"/>
        <v>3750</v>
      </c>
    </row>
    <row r="22" spans="1:9" ht="31.5" x14ac:dyDescent="0.25">
      <c r="A22" s="4" t="s">
        <v>10</v>
      </c>
      <c r="B22" s="28">
        <v>9335776</v>
      </c>
      <c r="C22" s="5" t="s">
        <v>12</v>
      </c>
      <c r="D22" s="3" t="s">
        <v>24</v>
      </c>
      <c r="E22" s="27">
        <v>30</v>
      </c>
      <c r="F22" s="34">
        <v>1099</v>
      </c>
      <c r="G22" s="34">
        <v>1191</v>
      </c>
      <c r="H22" s="30">
        <f t="shared" si="1"/>
        <v>2760</v>
      </c>
    </row>
    <row r="23" spans="1:9" ht="31.5" x14ac:dyDescent="0.25">
      <c r="A23" s="4" t="s">
        <v>10</v>
      </c>
      <c r="B23" s="28">
        <v>9335776</v>
      </c>
      <c r="C23" s="5" t="s">
        <v>13</v>
      </c>
      <c r="D23" s="3" t="s">
        <v>24</v>
      </c>
      <c r="E23" s="27">
        <v>30</v>
      </c>
      <c r="F23" s="34">
        <v>402</v>
      </c>
      <c r="G23" s="34">
        <v>435</v>
      </c>
      <c r="H23" s="30">
        <f t="shared" si="1"/>
        <v>990</v>
      </c>
    </row>
    <row r="24" spans="1:9" ht="31.5" x14ac:dyDescent="0.25">
      <c r="A24" s="1" t="s">
        <v>27</v>
      </c>
      <c r="B24" s="31">
        <v>8233521</v>
      </c>
      <c r="C24" s="2" t="s">
        <v>11</v>
      </c>
      <c r="D24" s="27"/>
      <c r="E24" s="27">
        <v>1</v>
      </c>
      <c r="F24" s="25">
        <v>67113</v>
      </c>
      <c r="G24" s="25">
        <f t="shared" ref="G24" si="4">G25+G26</f>
        <v>69577</v>
      </c>
      <c r="H24" s="32">
        <f t="shared" si="1"/>
        <v>2464</v>
      </c>
    </row>
    <row r="25" spans="1:9" ht="31.5" x14ac:dyDescent="0.25">
      <c r="A25" s="4" t="s">
        <v>27</v>
      </c>
      <c r="B25" s="33">
        <v>8233521</v>
      </c>
      <c r="C25" s="5" t="s">
        <v>12</v>
      </c>
      <c r="D25" s="29"/>
      <c r="E25" s="29">
        <v>1</v>
      </c>
      <c r="F25" s="34">
        <v>44023</v>
      </c>
      <c r="G25" s="34">
        <v>45640</v>
      </c>
      <c r="H25" s="30">
        <f t="shared" si="1"/>
        <v>1617</v>
      </c>
    </row>
    <row r="26" spans="1:9" ht="32.25" thickBot="1" x14ac:dyDescent="0.3">
      <c r="A26" s="36" t="s">
        <v>27</v>
      </c>
      <c r="B26" s="37">
        <v>8233521</v>
      </c>
      <c r="C26" s="38" t="s">
        <v>13</v>
      </c>
      <c r="D26" s="39"/>
      <c r="E26" s="39">
        <v>1</v>
      </c>
      <c r="F26" s="40">
        <v>23090</v>
      </c>
      <c r="G26" s="40">
        <v>23937</v>
      </c>
      <c r="H26" s="41">
        <f t="shared" si="1"/>
        <v>847</v>
      </c>
    </row>
    <row r="27" spans="1:9" ht="31.5" x14ac:dyDescent="0.25">
      <c r="A27" s="67" t="s">
        <v>33</v>
      </c>
      <c r="B27" s="63"/>
      <c r="C27" s="64"/>
      <c r="D27" s="65"/>
      <c r="E27" s="65"/>
      <c r="F27" s="66"/>
      <c r="G27" s="66"/>
      <c r="H27" s="70">
        <f>H9+H12+H15+H18+H21+H24</f>
        <v>17837</v>
      </c>
    </row>
    <row r="28" spans="1:9" ht="15.75" x14ac:dyDescent="0.25">
      <c r="A28" s="58" t="s">
        <v>34</v>
      </c>
      <c r="B28" s="59"/>
      <c r="C28" s="60"/>
      <c r="D28" s="61"/>
      <c r="E28" s="61"/>
      <c r="F28" s="62"/>
      <c r="G28" s="62"/>
      <c r="H28" s="78">
        <f>H10+H13+H16+H19+H22+H25</f>
        <v>12484</v>
      </c>
      <c r="I28" s="49"/>
    </row>
    <row r="29" spans="1:9" ht="15.75" x14ac:dyDescent="0.25">
      <c r="A29" s="50" t="s">
        <v>14</v>
      </c>
      <c r="B29" s="35"/>
      <c r="C29" s="26"/>
      <c r="D29" s="27"/>
      <c r="E29" s="27"/>
      <c r="F29" s="25"/>
      <c r="G29" s="25"/>
      <c r="H29" s="79">
        <f>H11+H14+H17+H20+H23+H26</f>
        <v>5353</v>
      </c>
    </row>
    <row r="30" spans="1:9" ht="15.75" x14ac:dyDescent="0.25">
      <c r="A30" s="50" t="s">
        <v>35</v>
      </c>
      <c r="B30" s="52" t="s">
        <v>18</v>
      </c>
      <c r="C30" s="26" t="s">
        <v>20</v>
      </c>
      <c r="D30" s="27"/>
      <c r="E30" s="27"/>
      <c r="F30" s="25"/>
      <c r="G30" s="25"/>
      <c r="H30" s="79">
        <f>H28*B30</f>
        <v>40323.32</v>
      </c>
    </row>
    <row r="31" spans="1:9" ht="15.75" x14ac:dyDescent="0.25">
      <c r="A31" s="50" t="s">
        <v>15</v>
      </c>
      <c r="B31" s="52" t="s">
        <v>19</v>
      </c>
      <c r="C31" s="26" t="s">
        <v>20</v>
      </c>
      <c r="D31" s="27"/>
      <c r="E31" s="27"/>
      <c r="F31" s="25"/>
      <c r="G31" s="25"/>
      <c r="H31" s="79">
        <f>H29*B31</f>
        <v>5834.77</v>
      </c>
    </row>
    <row r="32" spans="1:9" ht="15.75" x14ac:dyDescent="0.25">
      <c r="A32" s="50" t="s">
        <v>16</v>
      </c>
      <c r="B32" s="35"/>
      <c r="C32" s="26"/>
      <c r="D32" s="27"/>
      <c r="E32" s="27"/>
      <c r="F32" s="25"/>
      <c r="G32" s="25"/>
      <c r="H32" s="79">
        <f>H30+H31</f>
        <v>46158.09</v>
      </c>
    </row>
    <row r="33" spans="1:8" ht="31.5" x14ac:dyDescent="0.25">
      <c r="A33" s="50" t="s">
        <v>17</v>
      </c>
      <c r="B33" s="35" t="s">
        <v>46</v>
      </c>
      <c r="C33" s="26" t="s">
        <v>21</v>
      </c>
      <c r="D33" s="27"/>
      <c r="E33" s="27"/>
      <c r="F33" s="25"/>
      <c r="G33" s="25"/>
      <c r="H33" s="80">
        <f>H32/B33</f>
        <v>1.8262342922910813</v>
      </c>
    </row>
    <row r="34" spans="1:8" ht="31.5" x14ac:dyDescent="0.25">
      <c r="A34" s="50" t="s">
        <v>22</v>
      </c>
      <c r="B34" s="35"/>
      <c r="C34" s="26"/>
      <c r="D34" s="27"/>
      <c r="E34" s="27"/>
      <c r="F34" s="25"/>
      <c r="G34" s="25"/>
      <c r="H34" s="81">
        <f>H28/B33</f>
        <v>0.49392660972240965</v>
      </c>
    </row>
    <row r="35" spans="1:8" ht="32.25" thickBot="1" x14ac:dyDescent="0.3">
      <c r="A35" s="51" t="s">
        <v>23</v>
      </c>
      <c r="B35" s="53"/>
      <c r="C35" s="54"/>
      <c r="D35" s="55"/>
      <c r="E35" s="55"/>
      <c r="F35" s="56"/>
      <c r="G35" s="56"/>
      <c r="H35" s="82">
        <f>H29/B33</f>
        <v>0.21179022283275062</v>
      </c>
    </row>
    <row r="36" spans="1:8" x14ac:dyDescent="0.25">
      <c r="A36" s="42"/>
      <c r="B36" s="43"/>
      <c r="C36" s="44"/>
      <c r="D36" s="45"/>
      <c r="E36" s="45"/>
      <c r="F36" s="46"/>
      <c r="G36" s="46"/>
      <c r="H36" s="83"/>
    </row>
    <row r="37" spans="1:8" x14ac:dyDescent="0.25">
      <c r="A37" s="12"/>
      <c r="B37" s="13"/>
      <c r="C37" s="11"/>
      <c r="D37" s="10"/>
      <c r="E37" s="10"/>
      <c r="F37" s="15"/>
      <c r="G37" s="15"/>
      <c r="H37" s="84"/>
    </row>
  </sheetData>
  <mergeCells count="9">
    <mergeCell ref="A2:H3"/>
    <mergeCell ref="H7:H8"/>
    <mergeCell ref="A5:A8"/>
    <mergeCell ref="B5:B8"/>
    <mergeCell ref="C5:C8"/>
    <mergeCell ref="D5:D8"/>
    <mergeCell ref="E5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workbookViewId="0">
      <selection activeCell="B31" sqref="B31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74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71"/>
    </row>
    <row r="2" spans="1:8" x14ac:dyDescent="0.25">
      <c r="A2" s="98" t="s">
        <v>43</v>
      </c>
      <c r="B2" s="99"/>
      <c r="C2" s="99"/>
      <c r="D2" s="99"/>
      <c r="E2" s="99"/>
      <c r="F2" s="99"/>
      <c r="G2" s="99"/>
      <c r="H2" s="100"/>
    </row>
    <row r="3" spans="1:8" ht="15.75" thickBot="1" x14ac:dyDescent="0.3">
      <c r="A3" s="101"/>
      <c r="B3" s="102"/>
      <c r="C3" s="102"/>
      <c r="D3" s="102"/>
      <c r="E3" s="102"/>
      <c r="F3" s="102"/>
      <c r="G3" s="102"/>
      <c r="H3" s="103"/>
    </row>
    <row r="4" spans="1:8" ht="15.75" x14ac:dyDescent="0.25">
      <c r="A4" s="19"/>
      <c r="B4" s="20"/>
      <c r="C4" s="21"/>
      <c r="D4" s="22"/>
      <c r="E4" s="22"/>
      <c r="F4" s="23"/>
      <c r="G4" s="23"/>
      <c r="H4" s="71"/>
    </row>
    <row r="5" spans="1:8" ht="30" customHeight="1" x14ac:dyDescent="0.25">
      <c r="A5" s="105" t="s">
        <v>7</v>
      </c>
      <c r="B5" s="107" t="s">
        <v>0</v>
      </c>
      <c r="C5" s="109" t="s">
        <v>6</v>
      </c>
      <c r="D5" s="107" t="s">
        <v>1</v>
      </c>
      <c r="E5" s="109" t="s">
        <v>2</v>
      </c>
      <c r="F5" s="24" t="s">
        <v>5</v>
      </c>
      <c r="G5" s="76" t="s">
        <v>5</v>
      </c>
      <c r="H5" s="76" t="s">
        <v>4</v>
      </c>
    </row>
    <row r="6" spans="1:8" ht="0.75" customHeight="1" x14ac:dyDescent="0.25">
      <c r="A6" s="106"/>
      <c r="B6" s="108"/>
      <c r="C6" s="110"/>
      <c r="D6" s="111"/>
      <c r="E6" s="111"/>
      <c r="F6" s="25"/>
      <c r="G6" s="77"/>
      <c r="H6" s="77"/>
    </row>
    <row r="7" spans="1:8" ht="15" customHeight="1" x14ac:dyDescent="0.25">
      <c r="A7" s="106"/>
      <c r="B7" s="108"/>
      <c r="C7" s="110"/>
      <c r="D7" s="111"/>
      <c r="E7" s="111"/>
      <c r="F7" s="114">
        <v>41663</v>
      </c>
      <c r="G7" s="114">
        <v>41689</v>
      </c>
      <c r="H7" s="104" t="s">
        <v>3</v>
      </c>
    </row>
    <row r="8" spans="1:8" ht="42" customHeight="1" x14ac:dyDescent="0.25">
      <c r="A8" s="106"/>
      <c r="B8" s="108"/>
      <c r="C8" s="110"/>
      <c r="D8" s="111"/>
      <c r="E8" s="111"/>
      <c r="F8" s="114"/>
      <c r="G8" s="114"/>
      <c r="H8" s="104"/>
    </row>
    <row r="9" spans="1:8" ht="31.5" x14ac:dyDescent="0.25">
      <c r="A9" s="1" t="s">
        <v>8</v>
      </c>
      <c r="B9" s="26">
        <v>9336028</v>
      </c>
      <c r="C9" s="2" t="s">
        <v>11</v>
      </c>
      <c r="D9" s="3" t="s">
        <v>24</v>
      </c>
      <c r="E9" s="27">
        <v>30</v>
      </c>
      <c r="F9" s="18">
        <v>1171</v>
      </c>
      <c r="G9" s="18">
        <f>G11+G10</f>
        <v>1223</v>
      </c>
      <c r="H9" s="18">
        <f>(G9-F9)*E9</f>
        <v>1560</v>
      </c>
    </row>
    <row r="10" spans="1:8" ht="31.5" x14ac:dyDescent="0.25">
      <c r="A10" s="4" t="s">
        <v>8</v>
      </c>
      <c r="B10" s="28">
        <v>9336028</v>
      </c>
      <c r="C10" s="5" t="s">
        <v>12</v>
      </c>
      <c r="D10" s="3" t="s">
        <v>24</v>
      </c>
      <c r="E10" s="27">
        <v>30</v>
      </c>
      <c r="F10" s="16">
        <v>806</v>
      </c>
      <c r="G10" s="16">
        <v>842</v>
      </c>
      <c r="H10" s="30">
        <f>(G10-F10)*E10</f>
        <v>1080</v>
      </c>
    </row>
    <row r="11" spans="1:8" ht="31.5" x14ac:dyDescent="0.3">
      <c r="A11" s="4" t="s">
        <v>8</v>
      </c>
      <c r="B11" s="57">
        <v>9336028</v>
      </c>
      <c r="C11" s="5" t="s">
        <v>13</v>
      </c>
      <c r="D11" s="3" t="s">
        <v>24</v>
      </c>
      <c r="E11" s="27">
        <v>30</v>
      </c>
      <c r="F11" s="16">
        <v>365</v>
      </c>
      <c r="G11" s="16">
        <v>381</v>
      </c>
      <c r="H11" s="30">
        <f>(G11-F11)*E11</f>
        <v>480</v>
      </c>
    </row>
    <row r="12" spans="1:8" ht="31.5" x14ac:dyDescent="0.25">
      <c r="A12" s="1" t="s">
        <v>28</v>
      </c>
      <c r="B12" s="31">
        <v>8247432</v>
      </c>
      <c r="C12" s="2" t="s">
        <v>11</v>
      </c>
      <c r="D12" s="3"/>
      <c r="E12" s="27">
        <v>1</v>
      </c>
      <c r="F12" s="18">
        <v>24301</v>
      </c>
      <c r="G12" s="18">
        <f t="shared" ref="G12" si="0">G13+G14</f>
        <v>24990</v>
      </c>
      <c r="H12" s="32">
        <f t="shared" ref="H12:H23" si="1">(G12-F12)*E12</f>
        <v>689</v>
      </c>
    </row>
    <row r="13" spans="1:8" ht="31.5" x14ac:dyDescent="0.25">
      <c r="A13" s="4" t="s">
        <v>28</v>
      </c>
      <c r="B13" s="33">
        <v>8247432</v>
      </c>
      <c r="C13" s="5" t="s">
        <v>12</v>
      </c>
      <c r="D13" s="6"/>
      <c r="E13" s="29">
        <v>1</v>
      </c>
      <c r="F13" s="16">
        <v>16082</v>
      </c>
      <c r="G13" s="16">
        <v>16533</v>
      </c>
      <c r="H13" s="30">
        <f t="shared" si="1"/>
        <v>451</v>
      </c>
    </row>
    <row r="14" spans="1:8" ht="31.5" x14ac:dyDescent="0.25">
      <c r="A14" s="4" t="s">
        <v>28</v>
      </c>
      <c r="B14" s="33">
        <v>8247432</v>
      </c>
      <c r="C14" s="5" t="s">
        <v>13</v>
      </c>
      <c r="D14" s="6"/>
      <c r="E14" s="29">
        <v>1</v>
      </c>
      <c r="F14" s="16">
        <v>8219</v>
      </c>
      <c r="G14" s="16">
        <v>8457</v>
      </c>
      <c r="H14" s="30">
        <f t="shared" si="1"/>
        <v>238</v>
      </c>
    </row>
    <row r="15" spans="1:8" ht="15.75" x14ac:dyDescent="0.25">
      <c r="A15" s="1" t="s">
        <v>29</v>
      </c>
      <c r="B15" s="26" t="s">
        <v>31</v>
      </c>
      <c r="C15" s="2" t="s">
        <v>11</v>
      </c>
      <c r="D15" s="3"/>
      <c r="E15" s="27">
        <v>1</v>
      </c>
      <c r="F15" s="18">
        <v>19934</v>
      </c>
      <c r="G15" s="18">
        <f>G16+G17</f>
        <v>20725</v>
      </c>
      <c r="H15" s="32">
        <f t="shared" si="1"/>
        <v>791</v>
      </c>
    </row>
    <row r="16" spans="1:8" ht="15.75" x14ac:dyDescent="0.25">
      <c r="A16" s="4" t="s">
        <v>30</v>
      </c>
      <c r="B16" s="26" t="s">
        <v>31</v>
      </c>
      <c r="C16" s="5" t="s">
        <v>12</v>
      </c>
      <c r="D16" s="6"/>
      <c r="E16" s="29">
        <v>1</v>
      </c>
      <c r="F16" s="16">
        <v>13290</v>
      </c>
      <c r="G16" s="16">
        <v>13813</v>
      </c>
      <c r="H16" s="30">
        <f t="shared" si="1"/>
        <v>523</v>
      </c>
    </row>
    <row r="17" spans="1:9" ht="15.75" x14ac:dyDescent="0.25">
      <c r="A17" s="4" t="s">
        <v>30</v>
      </c>
      <c r="B17" s="26" t="s">
        <v>31</v>
      </c>
      <c r="C17" s="5" t="s">
        <v>13</v>
      </c>
      <c r="D17" s="6"/>
      <c r="E17" s="29">
        <v>1</v>
      </c>
      <c r="F17" s="16">
        <v>6644</v>
      </c>
      <c r="G17" s="16">
        <v>6912</v>
      </c>
      <c r="H17" s="30">
        <f t="shared" si="1"/>
        <v>268</v>
      </c>
    </row>
    <row r="18" spans="1:9" ht="31.5" x14ac:dyDescent="0.25">
      <c r="A18" s="1" t="s">
        <v>9</v>
      </c>
      <c r="B18" s="26">
        <v>9335588</v>
      </c>
      <c r="C18" s="2" t="s">
        <v>11</v>
      </c>
      <c r="D18" s="3" t="s">
        <v>24</v>
      </c>
      <c r="E18" s="27">
        <v>30</v>
      </c>
      <c r="F18" s="25">
        <v>1325</v>
      </c>
      <c r="G18" s="77">
        <f t="shared" ref="G18" si="2">G19+G20</f>
        <v>1413</v>
      </c>
      <c r="H18" s="32">
        <f t="shared" si="1"/>
        <v>2640</v>
      </c>
    </row>
    <row r="19" spans="1:9" ht="31.5" x14ac:dyDescent="0.25">
      <c r="A19" s="4" t="s">
        <v>9</v>
      </c>
      <c r="B19" s="28">
        <v>9335588</v>
      </c>
      <c r="C19" s="5" t="s">
        <v>12</v>
      </c>
      <c r="D19" s="3" t="s">
        <v>24</v>
      </c>
      <c r="E19" s="27">
        <v>30</v>
      </c>
      <c r="F19" s="34">
        <v>904</v>
      </c>
      <c r="G19" s="87">
        <v>965</v>
      </c>
      <c r="H19" s="30">
        <f t="shared" si="1"/>
        <v>1830</v>
      </c>
    </row>
    <row r="20" spans="1:9" ht="31.5" x14ac:dyDescent="0.25">
      <c r="A20" s="4" t="s">
        <v>9</v>
      </c>
      <c r="B20" s="28">
        <v>9335588</v>
      </c>
      <c r="C20" s="5" t="s">
        <v>13</v>
      </c>
      <c r="D20" s="3" t="s">
        <v>24</v>
      </c>
      <c r="E20" s="27">
        <v>30</v>
      </c>
      <c r="F20" s="34">
        <v>421</v>
      </c>
      <c r="G20" s="87">
        <v>448</v>
      </c>
      <c r="H20" s="30">
        <f t="shared" si="1"/>
        <v>810</v>
      </c>
    </row>
    <row r="21" spans="1:9" ht="31.5" x14ac:dyDescent="0.25">
      <c r="A21" s="1" t="s">
        <v>32</v>
      </c>
      <c r="B21" s="31">
        <v>8231350</v>
      </c>
      <c r="C21" s="2" t="s">
        <v>11</v>
      </c>
      <c r="D21" s="27"/>
      <c r="E21" s="27">
        <v>1</v>
      </c>
      <c r="F21" s="25">
        <v>29893</v>
      </c>
      <c r="G21" s="77">
        <f t="shared" ref="G21" si="3">G22+G23</f>
        <v>30885</v>
      </c>
      <c r="H21" s="32">
        <f t="shared" si="1"/>
        <v>992</v>
      </c>
    </row>
    <row r="22" spans="1:9" ht="31.5" x14ac:dyDescent="0.25">
      <c r="A22" s="4" t="s">
        <v>32</v>
      </c>
      <c r="B22" s="33">
        <v>8231350</v>
      </c>
      <c r="C22" s="5" t="s">
        <v>12</v>
      </c>
      <c r="D22" s="29"/>
      <c r="E22" s="29">
        <v>1</v>
      </c>
      <c r="F22" s="34">
        <v>19827</v>
      </c>
      <c r="G22" s="87">
        <v>20481</v>
      </c>
      <c r="H22" s="30">
        <f t="shared" si="1"/>
        <v>654</v>
      </c>
    </row>
    <row r="23" spans="1:9" ht="32.25" thickBot="1" x14ac:dyDescent="0.3">
      <c r="A23" s="36" t="s">
        <v>32</v>
      </c>
      <c r="B23" s="37">
        <v>8231350</v>
      </c>
      <c r="C23" s="38" t="s">
        <v>13</v>
      </c>
      <c r="D23" s="39"/>
      <c r="E23" s="39">
        <v>1</v>
      </c>
      <c r="F23" s="40">
        <v>10066</v>
      </c>
      <c r="G23" s="88">
        <v>10404</v>
      </c>
      <c r="H23" s="41">
        <f t="shared" si="1"/>
        <v>338</v>
      </c>
    </row>
    <row r="24" spans="1:9" ht="31.5" x14ac:dyDescent="0.25">
      <c r="A24" s="67" t="s">
        <v>33</v>
      </c>
      <c r="B24" s="68"/>
      <c r="C24" s="69"/>
      <c r="D24" s="47"/>
      <c r="E24" s="47"/>
      <c r="F24" s="48"/>
      <c r="G24" s="89"/>
      <c r="H24" s="70">
        <f>H9+H12+H15+H18+H21</f>
        <v>6672</v>
      </c>
    </row>
    <row r="25" spans="1:9" ht="15.75" x14ac:dyDescent="0.25">
      <c r="A25" s="58" t="s">
        <v>34</v>
      </c>
      <c r="B25" s="59"/>
      <c r="C25" s="60"/>
      <c r="D25" s="61"/>
      <c r="E25" s="61"/>
      <c r="F25" s="62"/>
      <c r="G25" s="90"/>
      <c r="H25" s="78">
        <f>H10+H13+H16+H19+H22</f>
        <v>4538</v>
      </c>
      <c r="I25" s="49"/>
    </row>
    <row r="26" spans="1:9" ht="15.75" x14ac:dyDescent="0.25">
      <c r="A26" s="50" t="s">
        <v>14</v>
      </c>
      <c r="B26" s="35"/>
      <c r="C26" s="26"/>
      <c r="D26" s="27"/>
      <c r="E26" s="27"/>
      <c r="F26" s="25"/>
      <c r="G26" s="77"/>
      <c r="H26" s="79">
        <f>H11+H14+H17+H20+H23</f>
        <v>2134</v>
      </c>
    </row>
    <row r="27" spans="1:9" ht="15.75" x14ac:dyDescent="0.25">
      <c r="A27" s="50" t="s">
        <v>35</v>
      </c>
      <c r="B27" s="52" t="s">
        <v>18</v>
      </c>
      <c r="C27" s="26" t="s">
        <v>20</v>
      </c>
      <c r="D27" s="27"/>
      <c r="E27" s="27"/>
      <c r="F27" s="25"/>
      <c r="G27" s="77"/>
      <c r="H27" s="79">
        <f>H25*B27</f>
        <v>14657.74</v>
      </c>
    </row>
    <row r="28" spans="1:9" ht="15.75" x14ac:dyDescent="0.25">
      <c r="A28" s="50" t="s">
        <v>15</v>
      </c>
      <c r="B28" s="52" t="s">
        <v>19</v>
      </c>
      <c r="C28" s="26" t="s">
        <v>20</v>
      </c>
      <c r="D28" s="27"/>
      <c r="E28" s="27"/>
      <c r="F28" s="25"/>
      <c r="G28" s="77"/>
      <c r="H28" s="79">
        <f>H26*B28</f>
        <v>2326.06</v>
      </c>
    </row>
    <row r="29" spans="1:9" ht="15.75" x14ac:dyDescent="0.25">
      <c r="A29" s="50" t="s">
        <v>16</v>
      </c>
      <c r="B29" s="35"/>
      <c r="C29" s="26"/>
      <c r="D29" s="27"/>
      <c r="E29" s="27"/>
      <c r="F29" s="25"/>
      <c r="G29" s="77"/>
      <c r="H29" s="79">
        <f>H27+H28</f>
        <v>16983.8</v>
      </c>
    </row>
    <row r="30" spans="1:9" ht="31.5" x14ac:dyDescent="0.25">
      <c r="A30" s="50" t="s">
        <v>17</v>
      </c>
      <c r="B30" s="35" t="s">
        <v>47</v>
      </c>
      <c r="C30" s="26" t="s">
        <v>21</v>
      </c>
      <c r="D30" s="27"/>
      <c r="E30" s="27"/>
      <c r="F30" s="25"/>
      <c r="G30" s="77"/>
      <c r="H30" s="80">
        <f>H29/B30</f>
        <v>1.7150502888072061</v>
      </c>
    </row>
    <row r="31" spans="1:9" ht="31.5" x14ac:dyDescent="0.25">
      <c r="A31" s="50" t="s">
        <v>22</v>
      </c>
      <c r="B31" s="35"/>
      <c r="C31" s="26"/>
      <c r="D31" s="27"/>
      <c r="E31" s="27"/>
      <c r="F31" s="25"/>
      <c r="G31" s="77"/>
      <c r="H31" s="91">
        <f>H25/B30</f>
        <v>0.45825423112655012</v>
      </c>
    </row>
    <row r="32" spans="1:9" ht="32.25" thickBot="1" x14ac:dyDescent="0.3">
      <c r="A32" s="51" t="s">
        <v>23</v>
      </c>
      <c r="B32" s="53"/>
      <c r="C32" s="54"/>
      <c r="D32" s="55"/>
      <c r="E32" s="55"/>
      <c r="F32" s="56"/>
      <c r="G32" s="92"/>
      <c r="H32" s="93">
        <f>H26/B30</f>
        <v>0.21549460758573336</v>
      </c>
    </row>
    <row r="33" spans="1:8" x14ac:dyDescent="0.25">
      <c r="A33" s="42"/>
      <c r="B33" s="43"/>
      <c r="C33" s="44"/>
      <c r="D33" s="45"/>
      <c r="E33" s="45"/>
      <c r="F33" s="46"/>
      <c r="G33" s="83"/>
      <c r="H33" s="83"/>
    </row>
    <row r="34" spans="1:8" x14ac:dyDescent="0.25">
      <c r="A34" s="12"/>
      <c r="B34" s="13"/>
      <c r="C34" s="11"/>
      <c r="D34" s="10"/>
      <c r="E34" s="10"/>
      <c r="F34" s="15"/>
      <c r="G34" s="84"/>
      <c r="H34" s="84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8" workbookViewId="0">
      <selection activeCell="J23" sqref="J23"/>
    </sheetView>
  </sheetViews>
  <sheetFormatPr defaultRowHeight="15" outlineLevelRow="1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74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71"/>
    </row>
    <row r="2" spans="1:8" x14ac:dyDescent="0.25">
      <c r="A2" s="98" t="s">
        <v>44</v>
      </c>
      <c r="B2" s="99"/>
      <c r="C2" s="99"/>
      <c r="D2" s="99"/>
      <c r="E2" s="99"/>
      <c r="F2" s="99"/>
      <c r="G2" s="99"/>
      <c r="H2" s="100"/>
    </row>
    <row r="3" spans="1:8" ht="15.75" thickBot="1" x14ac:dyDescent="0.3">
      <c r="A3" s="101"/>
      <c r="B3" s="102"/>
      <c r="C3" s="102"/>
      <c r="D3" s="102"/>
      <c r="E3" s="102"/>
      <c r="F3" s="102"/>
      <c r="G3" s="102"/>
      <c r="H3" s="103"/>
    </row>
    <row r="4" spans="1:8" ht="15.75" x14ac:dyDescent="0.25">
      <c r="A4" s="19"/>
      <c r="B4" s="20"/>
      <c r="C4" s="21"/>
      <c r="D4" s="22"/>
      <c r="E4" s="22"/>
      <c r="F4" s="23"/>
      <c r="G4" s="23"/>
      <c r="H4" s="71"/>
    </row>
    <row r="5" spans="1:8" ht="30" customHeight="1" x14ac:dyDescent="0.25">
      <c r="A5" s="105" t="s">
        <v>7</v>
      </c>
      <c r="B5" s="107" t="s">
        <v>0</v>
      </c>
      <c r="C5" s="109" t="s">
        <v>6</v>
      </c>
      <c r="D5" s="107" t="s">
        <v>1</v>
      </c>
      <c r="E5" s="109" t="s">
        <v>2</v>
      </c>
      <c r="F5" s="24" t="s">
        <v>5</v>
      </c>
      <c r="G5" s="76" t="s">
        <v>5</v>
      </c>
      <c r="H5" s="76" t="s">
        <v>4</v>
      </c>
    </row>
    <row r="6" spans="1:8" ht="0.75" customHeight="1" x14ac:dyDescent="0.25">
      <c r="A6" s="106"/>
      <c r="B6" s="108"/>
      <c r="C6" s="110"/>
      <c r="D6" s="111"/>
      <c r="E6" s="111"/>
      <c r="F6" s="25"/>
      <c r="G6" s="77"/>
      <c r="H6" s="77"/>
    </row>
    <row r="7" spans="1:8" ht="15" customHeight="1" x14ac:dyDescent="0.25">
      <c r="A7" s="106"/>
      <c r="B7" s="108"/>
      <c r="C7" s="110"/>
      <c r="D7" s="111"/>
      <c r="E7" s="111"/>
      <c r="F7" s="114">
        <v>41663</v>
      </c>
      <c r="G7" s="114">
        <v>41690</v>
      </c>
      <c r="H7" s="104" t="s">
        <v>3</v>
      </c>
    </row>
    <row r="8" spans="1:8" ht="42" customHeight="1" x14ac:dyDescent="0.25">
      <c r="A8" s="106"/>
      <c r="B8" s="108"/>
      <c r="C8" s="110"/>
      <c r="D8" s="111"/>
      <c r="E8" s="111"/>
      <c r="F8" s="114"/>
      <c r="G8" s="114"/>
      <c r="H8" s="104"/>
    </row>
    <row r="9" spans="1:8" ht="31.5" x14ac:dyDescent="0.25">
      <c r="A9" s="1" t="s">
        <v>45</v>
      </c>
      <c r="B9" s="26">
        <v>13526317</v>
      </c>
      <c r="C9" s="2" t="s">
        <v>11</v>
      </c>
      <c r="D9" s="3" t="s">
        <v>36</v>
      </c>
      <c r="E9" s="27">
        <v>20</v>
      </c>
      <c r="F9" s="18">
        <v>986</v>
      </c>
      <c r="G9" s="18">
        <f>G11+G10</f>
        <v>1155</v>
      </c>
      <c r="H9" s="18">
        <f>(G9-F9)*E9</f>
        <v>3380</v>
      </c>
    </row>
    <row r="10" spans="1:8" ht="31.5" x14ac:dyDescent="0.25">
      <c r="A10" s="4" t="s">
        <v>45</v>
      </c>
      <c r="B10" s="28">
        <v>13526317</v>
      </c>
      <c r="C10" s="5" t="s">
        <v>12</v>
      </c>
      <c r="D10" s="3" t="s">
        <v>36</v>
      </c>
      <c r="E10" s="27">
        <v>20</v>
      </c>
      <c r="F10" s="16">
        <v>621</v>
      </c>
      <c r="G10" s="16">
        <v>738</v>
      </c>
      <c r="H10" s="30">
        <f>(G10-F10)*E10</f>
        <v>2340</v>
      </c>
    </row>
    <row r="11" spans="1:8" ht="31.5" x14ac:dyDescent="0.3">
      <c r="A11" s="4" t="s">
        <v>45</v>
      </c>
      <c r="B11" s="57">
        <v>13526317</v>
      </c>
      <c r="C11" s="5" t="s">
        <v>13</v>
      </c>
      <c r="D11" s="3" t="s">
        <v>36</v>
      </c>
      <c r="E11" s="27">
        <v>20</v>
      </c>
      <c r="F11" s="16">
        <v>365</v>
      </c>
      <c r="G11" s="16">
        <v>417</v>
      </c>
      <c r="H11" s="30">
        <f>(G11-F11)*E11</f>
        <v>1040</v>
      </c>
    </row>
    <row r="12" spans="1:8" ht="31.5" x14ac:dyDescent="0.25">
      <c r="A12" s="1" t="s">
        <v>37</v>
      </c>
      <c r="B12" s="31">
        <v>135438832</v>
      </c>
      <c r="C12" s="2" t="s">
        <v>11</v>
      </c>
      <c r="D12" s="3"/>
      <c r="E12" s="27">
        <v>1</v>
      </c>
      <c r="F12" s="18">
        <v>17582</v>
      </c>
      <c r="G12" s="18">
        <f t="shared" ref="G12" si="0">G13+G14</f>
        <v>18996</v>
      </c>
      <c r="H12" s="32">
        <f t="shared" ref="H12:H23" si="1">(G12-F12)*E12</f>
        <v>1414</v>
      </c>
    </row>
    <row r="13" spans="1:8" ht="31.5" x14ac:dyDescent="0.25">
      <c r="A13" s="4" t="s">
        <v>38</v>
      </c>
      <c r="B13" s="33">
        <v>135438832</v>
      </c>
      <c r="C13" s="5" t="s">
        <v>12</v>
      </c>
      <c r="D13" s="6"/>
      <c r="E13" s="29">
        <v>1</v>
      </c>
      <c r="F13" s="16">
        <v>11501</v>
      </c>
      <c r="G13" s="16">
        <v>12428</v>
      </c>
      <c r="H13" s="30">
        <f t="shared" si="1"/>
        <v>927</v>
      </c>
    </row>
    <row r="14" spans="1:8" ht="31.5" x14ac:dyDescent="0.25">
      <c r="A14" s="4" t="s">
        <v>38</v>
      </c>
      <c r="B14" s="33">
        <v>135438832</v>
      </c>
      <c r="C14" s="5" t="s">
        <v>13</v>
      </c>
      <c r="D14" s="6"/>
      <c r="E14" s="29">
        <v>1</v>
      </c>
      <c r="F14" s="16">
        <v>6081</v>
      </c>
      <c r="G14" s="16">
        <v>6568</v>
      </c>
      <c r="H14" s="30">
        <f t="shared" si="1"/>
        <v>487</v>
      </c>
    </row>
    <row r="15" spans="1:8" ht="15.75" hidden="1" outlineLevel="1" x14ac:dyDescent="0.25">
      <c r="A15" s="1" t="s">
        <v>29</v>
      </c>
      <c r="B15" s="86">
        <v>11148539</v>
      </c>
      <c r="C15" s="2" t="s">
        <v>11</v>
      </c>
      <c r="D15" s="3"/>
      <c r="E15" s="27">
        <v>1</v>
      </c>
      <c r="F15" s="18">
        <f>F16+F17</f>
        <v>10595</v>
      </c>
      <c r="G15" s="94">
        <f>G16+G17</f>
        <v>10595</v>
      </c>
      <c r="H15" s="95">
        <f t="shared" si="1"/>
        <v>0</v>
      </c>
    </row>
    <row r="16" spans="1:8" ht="15.75" hidden="1" outlineLevel="1" x14ac:dyDescent="0.25">
      <c r="A16" s="4" t="s">
        <v>30</v>
      </c>
      <c r="B16" s="28">
        <v>11148539</v>
      </c>
      <c r="C16" s="5" t="s">
        <v>12</v>
      </c>
      <c r="D16" s="6"/>
      <c r="E16" s="29">
        <v>1</v>
      </c>
      <c r="F16" s="96">
        <v>7092</v>
      </c>
      <c r="G16" s="96">
        <v>7092</v>
      </c>
      <c r="H16" s="97">
        <f t="shared" si="1"/>
        <v>0</v>
      </c>
    </row>
    <row r="17" spans="1:9" ht="15.75" hidden="1" outlineLevel="1" x14ac:dyDescent="0.25">
      <c r="A17" s="4" t="s">
        <v>30</v>
      </c>
      <c r="B17" s="28">
        <v>11148539</v>
      </c>
      <c r="C17" s="5" t="s">
        <v>13</v>
      </c>
      <c r="D17" s="6"/>
      <c r="E17" s="29">
        <v>1</v>
      </c>
      <c r="F17" s="96">
        <v>3503</v>
      </c>
      <c r="G17" s="96">
        <v>3503</v>
      </c>
      <c r="H17" s="97">
        <f t="shared" si="1"/>
        <v>0</v>
      </c>
    </row>
    <row r="18" spans="1:9" ht="31.5" collapsed="1" x14ac:dyDescent="0.25">
      <c r="A18" s="1" t="s">
        <v>9</v>
      </c>
      <c r="B18" s="26">
        <v>13526139</v>
      </c>
      <c r="C18" s="2" t="s">
        <v>11</v>
      </c>
      <c r="D18" s="3" t="s">
        <v>36</v>
      </c>
      <c r="E18" s="27">
        <v>20</v>
      </c>
      <c r="F18" s="25">
        <v>700</v>
      </c>
      <c r="G18" s="77">
        <f t="shared" ref="G18" si="2">G19+G20</f>
        <v>812</v>
      </c>
      <c r="H18" s="32">
        <f t="shared" si="1"/>
        <v>2240</v>
      </c>
    </row>
    <row r="19" spans="1:9" ht="31.5" x14ac:dyDescent="0.25">
      <c r="A19" s="4" t="s">
        <v>9</v>
      </c>
      <c r="B19" s="28">
        <v>13526139</v>
      </c>
      <c r="C19" s="5" t="s">
        <v>12</v>
      </c>
      <c r="D19" s="3" t="s">
        <v>36</v>
      </c>
      <c r="E19" s="27">
        <v>20</v>
      </c>
      <c r="F19" s="34">
        <v>425</v>
      </c>
      <c r="G19" s="87">
        <v>503</v>
      </c>
      <c r="H19" s="30">
        <f t="shared" si="1"/>
        <v>1560</v>
      </c>
    </row>
    <row r="20" spans="1:9" ht="31.5" x14ac:dyDescent="0.25">
      <c r="A20" s="4" t="s">
        <v>9</v>
      </c>
      <c r="B20" s="28">
        <v>13526139</v>
      </c>
      <c r="C20" s="5" t="s">
        <v>13</v>
      </c>
      <c r="D20" s="3" t="s">
        <v>36</v>
      </c>
      <c r="E20" s="27">
        <v>20</v>
      </c>
      <c r="F20" s="34">
        <v>275</v>
      </c>
      <c r="G20" s="87">
        <v>309</v>
      </c>
      <c r="H20" s="30">
        <f t="shared" si="1"/>
        <v>680</v>
      </c>
    </row>
    <row r="21" spans="1:9" ht="31.5" x14ac:dyDescent="0.25">
      <c r="A21" s="1" t="s">
        <v>39</v>
      </c>
      <c r="B21" s="31">
        <v>135397781</v>
      </c>
      <c r="C21" s="2" t="s">
        <v>11</v>
      </c>
      <c r="D21" s="27"/>
      <c r="E21" s="27">
        <v>1</v>
      </c>
      <c r="F21" s="25">
        <v>17029</v>
      </c>
      <c r="G21" s="77">
        <f t="shared" ref="G21" si="3">G22+G23</f>
        <v>18833</v>
      </c>
      <c r="H21" s="32">
        <f t="shared" si="1"/>
        <v>1804</v>
      </c>
    </row>
    <row r="22" spans="1:9" ht="31.5" x14ac:dyDescent="0.25">
      <c r="A22" s="4" t="s">
        <v>40</v>
      </c>
      <c r="B22" s="33">
        <v>135397781</v>
      </c>
      <c r="C22" s="5" t="s">
        <v>12</v>
      </c>
      <c r="D22" s="29"/>
      <c r="E22" s="29">
        <v>1</v>
      </c>
      <c r="F22" s="34">
        <v>11087</v>
      </c>
      <c r="G22" s="87">
        <v>12270</v>
      </c>
      <c r="H22" s="30">
        <f t="shared" si="1"/>
        <v>1183</v>
      </c>
    </row>
    <row r="23" spans="1:9" ht="32.25" thickBot="1" x14ac:dyDescent="0.3">
      <c r="A23" s="36" t="s">
        <v>41</v>
      </c>
      <c r="B23" s="37">
        <v>135397781</v>
      </c>
      <c r="C23" s="38" t="s">
        <v>13</v>
      </c>
      <c r="D23" s="39"/>
      <c r="E23" s="39">
        <v>1</v>
      </c>
      <c r="F23" s="40">
        <v>5942</v>
      </c>
      <c r="G23" s="88">
        <v>6563</v>
      </c>
      <c r="H23" s="41">
        <f t="shared" si="1"/>
        <v>621</v>
      </c>
    </row>
    <row r="24" spans="1:9" ht="31.5" x14ac:dyDescent="0.25">
      <c r="A24" s="67" t="s">
        <v>33</v>
      </c>
      <c r="B24" s="68"/>
      <c r="C24" s="69"/>
      <c r="D24" s="47"/>
      <c r="E24" s="47"/>
      <c r="F24" s="48"/>
      <c r="G24" s="89"/>
      <c r="H24" s="70">
        <f>H9+H12+H15+H18+H21</f>
        <v>8838</v>
      </c>
    </row>
    <row r="25" spans="1:9" ht="15.75" x14ac:dyDescent="0.25">
      <c r="A25" s="58" t="s">
        <v>34</v>
      </c>
      <c r="B25" s="59"/>
      <c r="C25" s="60"/>
      <c r="D25" s="61"/>
      <c r="E25" s="61"/>
      <c r="F25" s="62"/>
      <c r="G25" s="90"/>
      <c r="H25" s="78">
        <f>H10+H13+H16+H19+H22</f>
        <v>6010</v>
      </c>
      <c r="I25" s="49"/>
    </row>
    <row r="26" spans="1:9" ht="15.75" x14ac:dyDescent="0.25">
      <c r="A26" s="50" t="s">
        <v>14</v>
      </c>
      <c r="B26" s="35"/>
      <c r="C26" s="26"/>
      <c r="D26" s="27"/>
      <c r="E26" s="27"/>
      <c r="F26" s="25"/>
      <c r="G26" s="77"/>
      <c r="H26" s="79">
        <f>H11+H14+H20+H23</f>
        <v>2828</v>
      </c>
    </row>
    <row r="27" spans="1:9" ht="15.75" x14ac:dyDescent="0.25">
      <c r="A27" s="50" t="s">
        <v>35</v>
      </c>
      <c r="B27" s="52" t="s">
        <v>18</v>
      </c>
      <c r="C27" s="26" t="s">
        <v>20</v>
      </c>
      <c r="D27" s="27"/>
      <c r="E27" s="27"/>
      <c r="F27" s="25"/>
      <c r="G27" s="77"/>
      <c r="H27" s="79">
        <f>H25*B27</f>
        <v>19412.3</v>
      </c>
    </row>
    <row r="28" spans="1:9" ht="15.75" x14ac:dyDescent="0.25">
      <c r="A28" s="50" t="s">
        <v>15</v>
      </c>
      <c r="B28" s="52" t="s">
        <v>19</v>
      </c>
      <c r="C28" s="26" t="s">
        <v>20</v>
      </c>
      <c r="D28" s="27"/>
      <c r="E28" s="27"/>
      <c r="F28" s="25"/>
      <c r="G28" s="77"/>
      <c r="H28" s="79">
        <f>H26*B28</f>
        <v>3082.5200000000004</v>
      </c>
    </row>
    <row r="29" spans="1:9" ht="15.75" x14ac:dyDescent="0.25">
      <c r="A29" s="50" t="s">
        <v>16</v>
      </c>
      <c r="B29" s="35"/>
      <c r="C29" s="26"/>
      <c r="D29" s="27"/>
      <c r="E29" s="27"/>
      <c r="F29" s="25"/>
      <c r="G29" s="77"/>
      <c r="H29" s="79">
        <f>H27+H28</f>
        <v>22494.82</v>
      </c>
    </row>
    <row r="30" spans="1:9" ht="31.5" x14ac:dyDescent="0.25">
      <c r="A30" s="50" t="s">
        <v>17</v>
      </c>
      <c r="B30" s="35" t="s">
        <v>48</v>
      </c>
      <c r="C30" s="26" t="s">
        <v>21</v>
      </c>
      <c r="D30" s="27"/>
      <c r="E30" s="27"/>
      <c r="F30" s="25"/>
      <c r="G30" s="77"/>
      <c r="H30" s="80">
        <f>H29/B30</f>
        <v>2.3925060092318815</v>
      </c>
    </row>
    <row r="31" spans="1:9" ht="31.5" x14ac:dyDescent="0.25">
      <c r="A31" s="50" t="s">
        <v>22</v>
      </c>
      <c r="B31" s="35"/>
      <c r="C31" s="26"/>
      <c r="D31" s="27"/>
      <c r="E31" s="27"/>
      <c r="F31" s="25"/>
      <c r="G31" s="77"/>
      <c r="H31" s="91">
        <f>H25/B30</f>
        <v>0.63921209929590939</v>
      </c>
    </row>
    <row r="32" spans="1:9" ht="32.25" thickBot="1" x14ac:dyDescent="0.3">
      <c r="A32" s="51" t="s">
        <v>23</v>
      </c>
      <c r="B32" s="53"/>
      <c r="C32" s="54"/>
      <c r="D32" s="55"/>
      <c r="E32" s="55"/>
      <c r="F32" s="56"/>
      <c r="G32" s="92"/>
      <c r="H32" s="93">
        <f>H26/B30</f>
        <v>0.30078066835421496</v>
      </c>
    </row>
    <row r="33" spans="1:8" x14ac:dyDescent="0.25">
      <c r="A33" s="42"/>
      <c r="B33" s="43"/>
      <c r="C33" s="44"/>
      <c r="D33" s="45"/>
      <c r="E33" s="45"/>
      <c r="F33" s="46"/>
      <c r="G33" s="46"/>
      <c r="H33" s="72"/>
    </row>
    <row r="34" spans="1:8" x14ac:dyDescent="0.25">
      <c r="A34" s="12"/>
      <c r="B34" s="13"/>
      <c r="C34" s="11"/>
      <c r="D34" s="10"/>
      <c r="E34" s="10"/>
      <c r="F34" s="15"/>
      <c r="G34" s="15"/>
      <c r="H34" s="73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Я13</vt:lpstr>
      <vt:lpstr>Я13а</vt:lpstr>
      <vt:lpstr>б-р 60П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Астионова</dc:creator>
  <cp:lastModifiedBy>Елена Астионова</cp:lastModifiedBy>
  <cp:lastPrinted>2014-02-13T15:09:55Z</cp:lastPrinted>
  <dcterms:created xsi:type="dcterms:W3CDTF">2014-02-13T08:12:49Z</dcterms:created>
  <dcterms:modified xsi:type="dcterms:W3CDTF">2014-05-30T16:26:38Z</dcterms:modified>
</cp:coreProperties>
</file>