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3"/>
  </bookViews>
  <sheets>
    <sheet name="Я13" sheetId="1" state="visible" r:id="rId2"/>
    <sheet name="Я13а" sheetId="2" state="visible" r:id="rId3"/>
    <sheet name="б-р 60П 12" sheetId="3" state="visible" r:id="rId4"/>
    <sheet name="Я 13 Б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<sst xmlns="http://schemas.openxmlformats.org/spreadsheetml/2006/main" count="305" uniqueCount="62">
  <si>
    <t>Отчет по электроэнергии МОП ул. Ялагина дом 13</t>
  </si>
  <si>
    <t>Объект электроснабжения МОП</t>
  </si>
  <si>
    <t>№ 
счетчика</t>
  </si>
  <si>
    <t>Тариф</t>
  </si>
  <si>
    <t>Тип
ТУ</t>
  </si>
  <si>
    <t>Коэф</t>
  </si>
  <si>
    <t>Показания на дату</t>
  </si>
  <si>
    <t>Итого за месяц</t>
  </si>
  <si>
    <t>квт.ч</t>
  </si>
  <si>
    <t>ВРУ 1 АВР (лифты)</t>
  </si>
  <si>
    <t>Т1+Т2</t>
  </si>
  <si>
    <t>150/5</t>
  </si>
  <si>
    <t>Т1 день</t>
  </si>
  <si>
    <t>Т2 ночь</t>
  </si>
  <si>
    <t>ВРУ 1 РУ 1.3. (освещение)</t>
  </si>
  <si>
    <t>ВРУ 2 АВР (лифты)</t>
  </si>
  <si>
    <t>ВРУ 2 РУ 2.3. (освещение)</t>
  </si>
  <si>
    <t>ВРУ 3 АВР (лифты)</t>
  </si>
  <si>
    <t>ВРУ 3 РУ 3.3. (освещение)</t>
  </si>
  <si>
    <t>ИТП 1</t>
  </si>
  <si>
    <t>16843381-13</t>
  </si>
  <si>
    <t>ИТП 2</t>
  </si>
  <si>
    <t>18441105-14</t>
  </si>
  <si>
    <t>ИТП 3</t>
  </si>
  <si>
    <t>16846759-13</t>
  </si>
  <si>
    <t>ИТП 4</t>
  </si>
  <si>
    <t>18441110-14</t>
  </si>
  <si>
    <t>ИТП 5</t>
  </si>
  <si>
    <t>16806110-13</t>
  </si>
  <si>
    <t>ИТП 6</t>
  </si>
  <si>
    <t>18379212-14</t>
  </si>
  <si>
    <t>Итого Т1=Т2, квт/ч</t>
  </si>
  <si>
    <t>Итого Т1, квт/ч</t>
  </si>
  <si>
    <t>Итого Т2, квт/ч</t>
  </si>
  <si>
    <t>Итого Т1, руб.</t>
  </si>
  <si>
    <t>руб.</t>
  </si>
  <si>
    <t>Итого Т2, руб.</t>
  </si>
  <si>
    <t>Итого, руб</t>
  </si>
  <si>
    <t>Сумма на 1 кв м, руб.</t>
  </si>
  <si>
    <t>25275,02</t>
  </si>
  <si>
    <t>кв м</t>
  </si>
  <si>
    <t>Кол-во кв/ч  Т1 на 1 кв м</t>
  </si>
  <si>
    <t>Кол-во кв/ч  Т2 на 1 кв м</t>
  </si>
  <si>
    <t>Отчет по электроэнергии МОП ул. Ялагина дом 13 А</t>
  </si>
  <si>
    <t>ВРУ 1 ШУ 1 (освещение)</t>
  </si>
  <si>
    <t>ИТП</t>
  </si>
  <si>
    <t>08235155-11</t>
  </si>
  <si>
    <t>ВРУ 2  ШУ1 (освещение)</t>
  </si>
  <si>
    <t>9902,8</t>
  </si>
  <si>
    <t>Отчет по электроэнергии МОП бульвар 60-летия Победы дом 12</t>
  </si>
  <si>
    <t>ВРУ 1 АВР (лифты, ИТП)</t>
  </si>
  <si>
    <t>100/5</t>
  </si>
  <si>
    <t>ВРУ 1  (освещение)</t>
  </si>
  <si>
    <t>ВРУ 1 (освещение)</t>
  </si>
  <si>
    <t>в т.ч.  ИТП</t>
  </si>
  <si>
    <t>ВРУ 2   (освещение)</t>
  </si>
  <si>
    <t>ВРУ 2  (освещение)</t>
  </si>
  <si>
    <t>ВРУ 2 (освещение)</t>
  </si>
  <si>
    <t>9435,5</t>
  </si>
  <si>
    <t>Отчет по электроэнергии МОП ул. Ялагина дом 13 Б</t>
  </si>
  <si>
    <t>11192098-12</t>
  </si>
  <si>
    <t>10396,2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</si>
</sst>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,_р_._-;\-* #,##0.00,_р_._-;_-* \-??\ _р_._-;_-@_-"/>
    <numFmt numFmtId="166" formatCode="@"/>
    <numFmt numFmtId="167" formatCode="_-* #,##0,_р_._-;\-* #,##0,_р_._-;_-* \-??\ _р_._-;_-@_-"/>
    <numFmt numFmtId="168" formatCode="DD/MM/YYYY"/>
    <numFmt numFmtId="169" formatCode="#,##0"/>
    <numFmt numFmtId="170" formatCode="#,##0.00"/>
    <numFmt numFmtId="171" formatCode="#,##0.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8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45" activeCellId="0" sqref="G45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4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0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1.5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42144</v>
      </c>
      <c r="G7" s="17" t="n">
        <v>42173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9</v>
      </c>
      <c r="B9" s="20" t="n">
        <v>9911319</v>
      </c>
      <c r="C9" s="21" t="s">
        <v>10</v>
      </c>
      <c r="D9" s="22" t="s">
        <v>11</v>
      </c>
      <c r="E9" s="23" t="n">
        <v>30</v>
      </c>
      <c r="F9" s="24" t="n">
        <f aca="false">F11+F10</f>
        <v>2560</v>
      </c>
      <c r="G9" s="24" t="n">
        <f aca="false">G11+G10</f>
        <v>2632</v>
      </c>
      <c r="H9" s="24" t="n">
        <f aca="false">(G9-F9)*E9</f>
        <v>2160</v>
      </c>
      <c r="I9" s="0"/>
    </row>
    <row r="10" customFormat="false" ht="30" hidden="false" customHeight="false" outlineLevel="0" collapsed="false">
      <c r="A10" s="25" t="s">
        <v>9</v>
      </c>
      <c r="B10" s="26" t="n">
        <v>9911319</v>
      </c>
      <c r="C10" s="27" t="s">
        <v>12</v>
      </c>
      <c r="D10" s="22" t="s">
        <v>11</v>
      </c>
      <c r="E10" s="23" t="n">
        <v>30</v>
      </c>
      <c r="F10" s="28" t="n">
        <v>1859</v>
      </c>
      <c r="G10" s="28" t="n">
        <v>1911</v>
      </c>
      <c r="H10" s="29" t="n">
        <f aca="false">(G10-F10)*E10</f>
        <v>1560</v>
      </c>
      <c r="I10" s="0"/>
    </row>
    <row r="11" customFormat="false" ht="30" hidden="false" customHeight="false" outlineLevel="0" collapsed="false">
      <c r="A11" s="25" t="s">
        <v>9</v>
      </c>
      <c r="B11" s="26" t="n">
        <v>9911319</v>
      </c>
      <c r="C11" s="27" t="s">
        <v>13</v>
      </c>
      <c r="D11" s="22" t="s">
        <v>11</v>
      </c>
      <c r="E11" s="23" t="n">
        <v>30</v>
      </c>
      <c r="F11" s="28" t="n">
        <v>701</v>
      </c>
      <c r="G11" s="28" t="n">
        <v>721</v>
      </c>
      <c r="H11" s="29" t="n">
        <f aca="false">(G11-F11)*E11</f>
        <v>600</v>
      </c>
      <c r="I11" s="0"/>
    </row>
    <row r="12" customFormat="false" ht="30" hidden="false" customHeight="false" outlineLevel="0" collapsed="false">
      <c r="A12" s="19" t="s">
        <v>14</v>
      </c>
      <c r="B12" s="14" t="n">
        <v>8230963</v>
      </c>
      <c r="C12" s="21" t="s">
        <v>10</v>
      </c>
      <c r="D12" s="22"/>
      <c r="E12" s="23" t="n">
        <v>1</v>
      </c>
      <c r="F12" s="24" t="n">
        <f aca="false">F13+F14</f>
        <v>65772</v>
      </c>
      <c r="G12" s="24" t="n">
        <f aca="false">G13+G14</f>
        <v>66855</v>
      </c>
      <c r="H12" s="30" t="n">
        <f aca="false">(G12-F12)*E12</f>
        <v>1083</v>
      </c>
      <c r="I12" s="0"/>
    </row>
    <row r="13" customFormat="false" ht="30" hidden="false" customHeight="false" outlineLevel="0" collapsed="false">
      <c r="A13" s="25" t="s">
        <v>14</v>
      </c>
      <c r="B13" s="31" t="n">
        <v>8230963</v>
      </c>
      <c r="C13" s="27" t="s">
        <v>12</v>
      </c>
      <c r="D13" s="32"/>
      <c r="E13" s="33" t="n">
        <v>1</v>
      </c>
      <c r="F13" s="28" t="n">
        <v>43090</v>
      </c>
      <c r="G13" s="28" t="n">
        <v>43790</v>
      </c>
      <c r="H13" s="29" t="n">
        <f aca="false">(G13-F13)*E13</f>
        <v>700</v>
      </c>
      <c r="I13" s="0"/>
    </row>
    <row r="14" customFormat="false" ht="30" hidden="false" customHeight="false" outlineLevel="0" collapsed="false">
      <c r="A14" s="25" t="s">
        <v>14</v>
      </c>
      <c r="B14" s="31" t="n">
        <v>8230963</v>
      </c>
      <c r="C14" s="27" t="s">
        <v>13</v>
      </c>
      <c r="D14" s="32"/>
      <c r="E14" s="33" t="n">
        <v>1</v>
      </c>
      <c r="F14" s="28" t="n">
        <v>22682</v>
      </c>
      <c r="G14" s="28" t="n">
        <v>23065</v>
      </c>
      <c r="H14" s="29" t="n">
        <f aca="false">(G14-F14)*E14</f>
        <v>383</v>
      </c>
      <c r="I14" s="0"/>
    </row>
    <row r="15" customFormat="false" ht="30" hidden="false" customHeight="false" outlineLevel="0" collapsed="false">
      <c r="A15" s="19" t="s">
        <v>15</v>
      </c>
      <c r="B15" s="20" t="n">
        <v>9335782</v>
      </c>
      <c r="C15" s="21" t="s">
        <v>10</v>
      </c>
      <c r="D15" s="22" t="s">
        <v>11</v>
      </c>
      <c r="E15" s="23" t="n">
        <v>30</v>
      </c>
      <c r="F15" s="24" t="n">
        <f aca="false">F16+F17</f>
        <v>4296</v>
      </c>
      <c r="G15" s="24" t="n">
        <f aca="false">G16+G17</f>
        <v>4415</v>
      </c>
      <c r="H15" s="30" t="n">
        <f aca="false">(G15-F15)*E15</f>
        <v>3570</v>
      </c>
      <c r="I15" s="0"/>
    </row>
    <row r="16" customFormat="false" ht="30" hidden="false" customHeight="false" outlineLevel="0" collapsed="false">
      <c r="A16" s="25" t="s">
        <v>15</v>
      </c>
      <c r="B16" s="26" t="n">
        <v>9335782</v>
      </c>
      <c r="C16" s="27" t="s">
        <v>12</v>
      </c>
      <c r="D16" s="22" t="s">
        <v>11</v>
      </c>
      <c r="E16" s="23" t="n">
        <v>30</v>
      </c>
      <c r="F16" s="28" t="n">
        <v>3132</v>
      </c>
      <c r="G16" s="28" t="n">
        <v>3220</v>
      </c>
      <c r="H16" s="29" t="n">
        <f aca="false">(G16-F16)*E16</f>
        <v>2640</v>
      </c>
      <c r="I16" s="0"/>
    </row>
    <row r="17" customFormat="false" ht="30" hidden="false" customHeight="false" outlineLevel="0" collapsed="false">
      <c r="A17" s="25" t="s">
        <v>15</v>
      </c>
      <c r="B17" s="26" t="n">
        <v>9335782</v>
      </c>
      <c r="C17" s="27" t="s">
        <v>13</v>
      </c>
      <c r="D17" s="22" t="s">
        <v>11</v>
      </c>
      <c r="E17" s="23" t="n">
        <v>30</v>
      </c>
      <c r="F17" s="28" t="n">
        <v>1164</v>
      </c>
      <c r="G17" s="28" t="n">
        <v>1195</v>
      </c>
      <c r="H17" s="29" t="n">
        <f aca="false">(G17-F17)*E17</f>
        <v>930</v>
      </c>
      <c r="I17" s="0"/>
    </row>
    <row r="18" customFormat="false" ht="30" hidden="false" customHeight="false" outlineLevel="0" collapsed="false">
      <c r="A18" s="19" t="s">
        <v>16</v>
      </c>
      <c r="B18" s="20" t="n">
        <v>8233542</v>
      </c>
      <c r="C18" s="21" t="s">
        <v>10</v>
      </c>
      <c r="D18" s="22"/>
      <c r="E18" s="23" t="n">
        <v>1</v>
      </c>
      <c r="F18" s="24" t="n">
        <f aca="false">F19+F20</f>
        <v>111335</v>
      </c>
      <c r="G18" s="24" t="n">
        <f aca="false">G19+G20</f>
        <v>112879</v>
      </c>
      <c r="H18" s="30" t="n">
        <f aca="false">(G18-F18)*E18</f>
        <v>1544</v>
      </c>
      <c r="I18" s="0"/>
    </row>
    <row r="19" customFormat="false" ht="30" hidden="false" customHeight="false" outlineLevel="0" collapsed="false">
      <c r="A19" s="25" t="s">
        <v>16</v>
      </c>
      <c r="B19" s="26" t="n">
        <v>8233542</v>
      </c>
      <c r="C19" s="27" t="s">
        <v>12</v>
      </c>
      <c r="D19" s="32"/>
      <c r="E19" s="33" t="n">
        <v>1</v>
      </c>
      <c r="F19" s="28" t="n">
        <v>73137</v>
      </c>
      <c r="G19" s="28" t="n">
        <v>74141</v>
      </c>
      <c r="H19" s="29" t="n">
        <f aca="false">(G19-F19)*E19</f>
        <v>1004</v>
      </c>
      <c r="I19" s="0"/>
    </row>
    <row r="20" customFormat="false" ht="30" hidden="false" customHeight="false" outlineLevel="0" collapsed="false">
      <c r="A20" s="25" t="s">
        <v>16</v>
      </c>
      <c r="B20" s="26" t="n">
        <v>8233542</v>
      </c>
      <c r="C20" s="27" t="s">
        <v>13</v>
      </c>
      <c r="D20" s="32"/>
      <c r="E20" s="33" t="n">
        <v>1</v>
      </c>
      <c r="F20" s="28" t="n">
        <v>38198</v>
      </c>
      <c r="G20" s="28" t="n">
        <v>38738</v>
      </c>
      <c r="H20" s="29" t="n">
        <f aca="false">(G20-F20)*E20</f>
        <v>540</v>
      </c>
      <c r="I20" s="0"/>
    </row>
    <row r="21" customFormat="false" ht="30" hidden="false" customHeight="false" outlineLevel="0" collapsed="false">
      <c r="A21" s="19" t="s">
        <v>17</v>
      </c>
      <c r="B21" s="20" t="n">
        <v>9335776</v>
      </c>
      <c r="C21" s="21" t="s">
        <v>10</v>
      </c>
      <c r="D21" s="22" t="s">
        <v>11</v>
      </c>
      <c r="E21" s="23" t="n">
        <v>30</v>
      </c>
      <c r="F21" s="24" t="n">
        <f aca="false">F22+F23</f>
        <v>3553</v>
      </c>
      <c r="G21" s="24" t="n">
        <f aca="false">G22+G23</f>
        <v>3647</v>
      </c>
      <c r="H21" s="30" t="n">
        <f aca="false">(G21-F21)*E21</f>
        <v>2820</v>
      </c>
      <c r="I21" s="0"/>
    </row>
    <row r="22" customFormat="false" ht="30" hidden="false" customHeight="false" outlineLevel="0" collapsed="false">
      <c r="A22" s="25" t="s">
        <v>17</v>
      </c>
      <c r="B22" s="26" t="n">
        <v>9335776</v>
      </c>
      <c r="C22" s="27" t="s">
        <v>12</v>
      </c>
      <c r="D22" s="22" t="s">
        <v>11</v>
      </c>
      <c r="E22" s="23" t="n">
        <v>30</v>
      </c>
      <c r="F22" s="28" t="n">
        <v>2601</v>
      </c>
      <c r="G22" s="28" t="n">
        <v>2671</v>
      </c>
      <c r="H22" s="29" t="n">
        <f aca="false">(G22-F22)*E22</f>
        <v>2100</v>
      </c>
      <c r="I22" s="0"/>
    </row>
    <row r="23" customFormat="false" ht="30" hidden="false" customHeight="false" outlineLevel="0" collapsed="false">
      <c r="A23" s="25" t="s">
        <v>17</v>
      </c>
      <c r="B23" s="26" t="n">
        <v>9335776</v>
      </c>
      <c r="C23" s="27" t="s">
        <v>13</v>
      </c>
      <c r="D23" s="22" t="s">
        <v>11</v>
      </c>
      <c r="E23" s="23" t="n">
        <v>30</v>
      </c>
      <c r="F23" s="28" t="n">
        <v>952</v>
      </c>
      <c r="G23" s="28" t="n">
        <v>976</v>
      </c>
      <c r="H23" s="29" t="n">
        <f aca="false">(G23-F23)*E23</f>
        <v>720</v>
      </c>
      <c r="I23" s="0"/>
    </row>
    <row r="24" customFormat="false" ht="30" hidden="false" customHeight="false" outlineLevel="0" collapsed="false">
      <c r="A24" s="19" t="s">
        <v>18</v>
      </c>
      <c r="B24" s="14" t="n">
        <v>8233521</v>
      </c>
      <c r="C24" s="21" t="s">
        <v>10</v>
      </c>
      <c r="D24" s="23"/>
      <c r="E24" s="23" t="n">
        <v>1</v>
      </c>
      <c r="F24" s="24" t="n">
        <f aca="false">F25+F26</f>
        <v>103690</v>
      </c>
      <c r="G24" s="24" t="n">
        <f aca="false">G25+G26</f>
        <v>105577</v>
      </c>
      <c r="H24" s="30" t="n">
        <f aca="false">(G24-F24)*E24</f>
        <v>1887</v>
      </c>
      <c r="I24" s="0"/>
    </row>
    <row r="25" customFormat="false" ht="30" hidden="false" customHeight="false" outlineLevel="0" collapsed="false">
      <c r="A25" s="25" t="s">
        <v>18</v>
      </c>
      <c r="B25" s="31" t="n">
        <v>8233521</v>
      </c>
      <c r="C25" s="27" t="s">
        <v>12</v>
      </c>
      <c r="D25" s="33"/>
      <c r="E25" s="33" t="n">
        <v>1</v>
      </c>
      <c r="F25" s="28" t="n">
        <v>68126</v>
      </c>
      <c r="G25" s="28" t="n">
        <v>69361</v>
      </c>
      <c r="H25" s="29" t="n">
        <f aca="false">(G25-F25)*E25</f>
        <v>1235</v>
      </c>
      <c r="I25" s="0"/>
    </row>
    <row r="26" customFormat="false" ht="30" hidden="false" customHeight="false" outlineLevel="0" collapsed="false">
      <c r="A26" s="34" t="s">
        <v>18</v>
      </c>
      <c r="B26" s="35" t="n">
        <v>8233521</v>
      </c>
      <c r="C26" s="36" t="s">
        <v>13</v>
      </c>
      <c r="D26" s="37"/>
      <c r="E26" s="37" t="n">
        <v>1</v>
      </c>
      <c r="F26" s="38" t="n">
        <v>35564</v>
      </c>
      <c r="G26" s="38" t="n">
        <v>36216</v>
      </c>
      <c r="H26" s="39" t="n">
        <f aca="false">(G26-F26)*E26</f>
        <v>652</v>
      </c>
      <c r="I26" s="0"/>
    </row>
    <row r="27" customFormat="false" ht="15.75" hidden="false" customHeight="false" outlineLevel="0" collapsed="false">
      <c r="A27" s="19" t="s">
        <v>19</v>
      </c>
      <c r="B27" s="14" t="s">
        <v>20</v>
      </c>
      <c r="C27" s="21" t="s">
        <v>10</v>
      </c>
      <c r="D27" s="33"/>
      <c r="E27" s="33" t="n">
        <v>1</v>
      </c>
      <c r="F27" s="24" t="n">
        <f aca="false">F28+F29</f>
        <v>4794</v>
      </c>
      <c r="G27" s="24" t="n">
        <f aca="false">G28+G29</f>
        <v>4995</v>
      </c>
      <c r="H27" s="30" t="n">
        <f aca="false">G27-F27</f>
        <v>201</v>
      </c>
      <c r="I27" s="0"/>
    </row>
    <row r="28" customFormat="false" ht="15.75" hidden="false" customHeight="false" outlineLevel="0" collapsed="false">
      <c r="A28" s="25" t="s">
        <v>19</v>
      </c>
      <c r="B28" s="31" t="s">
        <v>20</v>
      </c>
      <c r="C28" s="27" t="s">
        <v>12</v>
      </c>
      <c r="D28" s="33"/>
      <c r="E28" s="33" t="n">
        <v>1</v>
      </c>
      <c r="F28" s="28" t="n">
        <v>3183</v>
      </c>
      <c r="G28" s="28" t="n">
        <v>3317</v>
      </c>
      <c r="H28" s="29" t="n">
        <f aca="false">G28-F28</f>
        <v>134</v>
      </c>
      <c r="I28" s="0"/>
    </row>
    <row r="29" customFormat="false" ht="15.75" hidden="false" customHeight="false" outlineLevel="0" collapsed="false">
      <c r="A29" s="25" t="s">
        <v>19</v>
      </c>
      <c r="B29" s="31" t="s">
        <v>20</v>
      </c>
      <c r="C29" s="36" t="s">
        <v>13</v>
      </c>
      <c r="D29" s="33"/>
      <c r="E29" s="33" t="n">
        <v>1</v>
      </c>
      <c r="F29" s="28" t="n">
        <v>1611</v>
      </c>
      <c r="G29" s="28" t="n">
        <v>1678</v>
      </c>
      <c r="H29" s="29" t="n">
        <f aca="false">G29-F29</f>
        <v>67</v>
      </c>
      <c r="I29" s="0"/>
    </row>
    <row r="30" customFormat="false" ht="15.75" hidden="false" customHeight="false" outlineLevel="0" collapsed="false">
      <c r="A30" s="19" t="s">
        <v>21</v>
      </c>
      <c r="B30" s="31" t="s">
        <v>22</v>
      </c>
      <c r="C30" s="21" t="s">
        <v>10</v>
      </c>
      <c r="D30" s="33"/>
      <c r="E30" s="37" t="n">
        <v>1</v>
      </c>
      <c r="F30" s="24" t="n">
        <f aca="false">F31+F32</f>
        <v>1828</v>
      </c>
      <c r="G30" s="24" t="n">
        <f aca="false">G31+G32</f>
        <v>1947</v>
      </c>
      <c r="H30" s="30" t="n">
        <f aca="false">G30-F30</f>
        <v>119</v>
      </c>
      <c r="I30" s="0"/>
    </row>
    <row r="31" customFormat="false" ht="15.75" hidden="false" customHeight="false" outlineLevel="0" collapsed="false">
      <c r="A31" s="25" t="s">
        <v>21</v>
      </c>
      <c r="B31" s="31" t="s">
        <v>22</v>
      </c>
      <c r="C31" s="27" t="s">
        <v>12</v>
      </c>
      <c r="D31" s="33"/>
      <c r="E31" s="33" t="n">
        <v>1</v>
      </c>
      <c r="F31" s="40" t="n">
        <v>1214</v>
      </c>
      <c r="G31" s="40" t="n">
        <v>1293</v>
      </c>
      <c r="H31" s="41" t="n">
        <f aca="false">G31-F31</f>
        <v>79</v>
      </c>
      <c r="I31" s="0"/>
    </row>
    <row r="32" customFormat="false" ht="15.75" hidden="false" customHeight="false" outlineLevel="0" collapsed="false">
      <c r="A32" s="25" t="s">
        <v>21</v>
      </c>
      <c r="B32" s="31" t="s">
        <v>22</v>
      </c>
      <c r="C32" s="36" t="s">
        <v>13</v>
      </c>
      <c r="D32" s="33"/>
      <c r="E32" s="33" t="n">
        <v>1</v>
      </c>
      <c r="F32" s="40" t="n">
        <v>614</v>
      </c>
      <c r="G32" s="40" t="n">
        <v>654</v>
      </c>
      <c r="H32" s="41" t="n">
        <f aca="false">G32-F32</f>
        <v>40</v>
      </c>
      <c r="I32" s="0"/>
    </row>
    <row r="33" customFormat="false" ht="15.75" hidden="false" customHeight="false" outlineLevel="0" collapsed="false">
      <c r="A33" s="19" t="s">
        <v>23</v>
      </c>
      <c r="B33" s="14" t="s">
        <v>24</v>
      </c>
      <c r="C33" s="21" t="s">
        <v>10</v>
      </c>
      <c r="D33" s="33"/>
      <c r="E33" s="33" t="n">
        <v>1</v>
      </c>
      <c r="F33" s="42" t="n">
        <f aca="false">F34+F35</f>
        <v>13220</v>
      </c>
      <c r="G33" s="42" t="n">
        <f aca="false">G34+G35</f>
        <v>13845</v>
      </c>
      <c r="H33" s="43" t="n">
        <f aca="false">G33-F33</f>
        <v>625</v>
      </c>
      <c r="I33" s="0"/>
    </row>
    <row r="34" customFormat="false" ht="15.75" hidden="false" customHeight="false" outlineLevel="0" collapsed="false">
      <c r="A34" s="25" t="s">
        <v>23</v>
      </c>
      <c r="B34" s="31" t="s">
        <v>24</v>
      </c>
      <c r="C34" s="27" t="s">
        <v>12</v>
      </c>
      <c r="D34" s="33"/>
      <c r="E34" s="37" t="n">
        <v>1</v>
      </c>
      <c r="F34" s="40" t="n">
        <v>8798</v>
      </c>
      <c r="G34" s="40" t="n">
        <v>9215</v>
      </c>
      <c r="H34" s="41" t="n">
        <f aca="false">G34-F34</f>
        <v>417</v>
      </c>
      <c r="I34" s="0"/>
    </row>
    <row r="35" customFormat="false" ht="15.75" hidden="false" customHeight="false" outlineLevel="0" collapsed="false">
      <c r="A35" s="25" t="s">
        <v>23</v>
      </c>
      <c r="B35" s="31" t="s">
        <v>24</v>
      </c>
      <c r="C35" s="36" t="s">
        <v>13</v>
      </c>
      <c r="D35" s="33"/>
      <c r="E35" s="33" t="n">
        <v>1</v>
      </c>
      <c r="F35" s="40" t="n">
        <v>4422</v>
      </c>
      <c r="G35" s="40" t="n">
        <v>4630</v>
      </c>
      <c r="H35" s="41" t="n">
        <f aca="false">G35-F35</f>
        <v>208</v>
      </c>
      <c r="I35" s="0"/>
    </row>
    <row r="36" customFormat="false" ht="15.75" hidden="false" customHeight="false" outlineLevel="0" collapsed="false">
      <c r="A36" s="19" t="s">
        <v>25</v>
      </c>
      <c r="B36" s="31" t="s">
        <v>26</v>
      </c>
      <c r="C36" s="21" t="s">
        <v>10</v>
      </c>
      <c r="D36" s="33"/>
      <c r="E36" s="33" t="n">
        <v>1</v>
      </c>
      <c r="F36" s="42" t="n">
        <f aca="false">F37+F38</f>
        <v>2156</v>
      </c>
      <c r="G36" s="42" t="n">
        <f aca="false">G37+G38</f>
        <v>2290</v>
      </c>
      <c r="H36" s="43" t="n">
        <f aca="false">G36-F36</f>
        <v>134</v>
      </c>
      <c r="I36" s="0"/>
    </row>
    <row r="37" customFormat="false" ht="15.75" hidden="false" customHeight="false" outlineLevel="0" collapsed="false">
      <c r="A37" s="25" t="s">
        <v>25</v>
      </c>
      <c r="B37" s="31" t="s">
        <v>26</v>
      </c>
      <c r="C37" s="27" t="s">
        <v>12</v>
      </c>
      <c r="D37" s="33"/>
      <c r="E37" s="33" t="n">
        <v>1</v>
      </c>
      <c r="F37" s="40" t="n">
        <v>1435</v>
      </c>
      <c r="G37" s="40" t="n">
        <v>1525</v>
      </c>
      <c r="H37" s="41" t="n">
        <f aca="false">G37-F37</f>
        <v>90</v>
      </c>
      <c r="I37" s="0"/>
    </row>
    <row r="38" customFormat="false" ht="15.75" hidden="false" customHeight="false" outlineLevel="0" collapsed="false">
      <c r="A38" s="25" t="s">
        <v>25</v>
      </c>
      <c r="B38" s="31" t="s">
        <v>26</v>
      </c>
      <c r="C38" s="36" t="s">
        <v>13</v>
      </c>
      <c r="D38" s="33"/>
      <c r="E38" s="37" t="n">
        <v>1</v>
      </c>
      <c r="F38" s="40" t="n">
        <v>721</v>
      </c>
      <c r="G38" s="40" t="n">
        <v>765</v>
      </c>
      <c r="H38" s="41" t="n">
        <f aca="false">G38-F38</f>
        <v>44</v>
      </c>
      <c r="I38" s="0"/>
    </row>
    <row r="39" customFormat="false" ht="15.75" hidden="false" customHeight="false" outlineLevel="0" collapsed="false">
      <c r="A39" s="19" t="s">
        <v>27</v>
      </c>
      <c r="B39" s="31" t="s">
        <v>28</v>
      </c>
      <c r="C39" s="21" t="s">
        <v>10</v>
      </c>
      <c r="D39" s="33"/>
      <c r="E39" s="33" t="n">
        <v>1</v>
      </c>
      <c r="F39" s="42" t="n">
        <f aca="false">F40+F41</f>
        <v>12929</v>
      </c>
      <c r="G39" s="42" t="n">
        <f aca="false">G40+G41</f>
        <v>13587</v>
      </c>
      <c r="H39" s="43" t="n">
        <f aca="false">G39-F39</f>
        <v>658</v>
      </c>
      <c r="I39" s="0"/>
    </row>
    <row r="40" customFormat="false" ht="15.75" hidden="false" customHeight="false" outlineLevel="0" collapsed="false">
      <c r="A40" s="25" t="s">
        <v>27</v>
      </c>
      <c r="B40" s="31" t="s">
        <v>28</v>
      </c>
      <c r="C40" s="27" t="s">
        <v>12</v>
      </c>
      <c r="D40" s="33"/>
      <c r="E40" s="33" t="n">
        <v>1</v>
      </c>
      <c r="F40" s="40" t="n">
        <v>8612</v>
      </c>
      <c r="G40" s="40" t="n">
        <v>9051</v>
      </c>
      <c r="H40" s="41" t="n">
        <f aca="false">G40-F40</f>
        <v>439</v>
      </c>
      <c r="I40" s="0"/>
    </row>
    <row r="41" customFormat="false" ht="15.75" hidden="false" customHeight="false" outlineLevel="0" collapsed="false">
      <c r="A41" s="25" t="s">
        <v>27</v>
      </c>
      <c r="B41" s="31" t="s">
        <v>28</v>
      </c>
      <c r="C41" s="36" t="s">
        <v>13</v>
      </c>
      <c r="D41" s="33"/>
      <c r="E41" s="33" t="n">
        <v>1</v>
      </c>
      <c r="F41" s="40" t="n">
        <v>4317</v>
      </c>
      <c r="G41" s="40" t="n">
        <v>4536</v>
      </c>
      <c r="H41" s="41" t="n">
        <f aca="false">G41-F41</f>
        <v>219</v>
      </c>
      <c r="I41" s="0"/>
    </row>
    <row r="42" customFormat="false" ht="15" hidden="false" customHeight="false" outlineLevel="0" collapsed="false">
      <c r="A42" s="19" t="s">
        <v>29</v>
      </c>
      <c r="B42" s="31" t="s">
        <v>30</v>
      </c>
      <c r="C42" s="21" t="s">
        <v>10</v>
      </c>
      <c r="D42" s="33"/>
      <c r="E42" s="37" t="n">
        <v>1</v>
      </c>
      <c r="F42" s="42" t="n">
        <f aca="false">F43+F44</f>
        <v>2065</v>
      </c>
      <c r="G42" s="42" t="n">
        <f aca="false">G43+G44</f>
        <v>2195</v>
      </c>
      <c r="H42" s="43" t="n">
        <f aca="false">G42-F42</f>
        <v>130</v>
      </c>
      <c r="I42" s="0"/>
    </row>
    <row r="43" customFormat="false" ht="15.75" hidden="false" customHeight="false" outlineLevel="0" collapsed="false">
      <c r="A43" s="25" t="s">
        <v>29</v>
      </c>
      <c r="B43" s="31" t="s">
        <v>30</v>
      </c>
      <c r="C43" s="27" t="s">
        <v>12</v>
      </c>
      <c r="D43" s="33"/>
      <c r="E43" s="33" t="n">
        <v>1</v>
      </c>
      <c r="F43" s="40" t="n">
        <v>1375</v>
      </c>
      <c r="G43" s="40" t="n">
        <v>1462</v>
      </c>
      <c r="H43" s="41" t="n">
        <f aca="false">G43-F43</f>
        <v>87</v>
      </c>
      <c r="I43" s="0"/>
    </row>
    <row r="44" customFormat="false" ht="15.75" hidden="false" customHeight="false" outlineLevel="0" collapsed="false">
      <c r="A44" s="44" t="s">
        <v>29</v>
      </c>
      <c r="B44" s="31" t="s">
        <v>30</v>
      </c>
      <c r="C44" s="36" t="s">
        <v>13</v>
      </c>
      <c r="D44" s="33"/>
      <c r="E44" s="33" t="n">
        <v>1</v>
      </c>
      <c r="F44" s="40" t="n">
        <v>690</v>
      </c>
      <c r="G44" s="40" t="n">
        <v>733</v>
      </c>
      <c r="H44" s="41" t="n">
        <f aca="false">G44-F44</f>
        <v>43</v>
      </c>
      <c r="I44" s="0"/>
    </row>
    <row r="45" customFormat="false" ht="30" hidden="false" customHeight="false" outlineLevel="0" collapsed="false">
      <c r="A45" s="45" t="s">
        <v>31</v>
      </c>
      <c r="B45" s="46"/>
      <c r="C45" s="27"/>
      <c r="D45" s="47"/>
      <c r="E45" s="47"/>
      <c r="F45" s="48"/>
      <c r="G45" s="49"/>
      <c r="H45" s="50" t="n">
        <f aca="false">H9+H12+H15+H18+H21+H24+H27+H30+H33+H36+H39+H42</f>
        <v>14931</v>
      </c>
      <c r="I45" s="0"/>
    </row>
    <row r="46" customFormat="false" ht="15.75" hidden="false" customHeight="false" outlineLevel="0" collapsed="false">
      <c r="A46" s="51" t="s">
        <v>32</v>
      </c>
      <c r="B46" s="52"/>
      <c r="C46" s="53"/>
      <c r="D46" s="54"/>
      <c r="E46" s="54"/>
      <c r="F46" s="55"/>
      <c r="G46" s="56"/>
      <c r="H46" s="57" t="n">
        <f aca="false">H10+H13+H16+H19+H22+H25+H28+H31+H34+H37+H40+H43</f>
        <v>10485</v>
      </c>
      <c r="I46" s="58"/>
    </row>
    <row r="47" customFormat="false" ht="15.75" hidden="false" customHeight="false" outlineLevel="0" collapsed="false">
      <c r="A47" s="59" t="s">
        <v>33</v>
      </c>
      <c r="B47" s="60"/>
      <c r="C47" s="61"/>
      <c r="D47" s="62"/>
      <c r="E47" s="62"/>
      <c r="F47" s="63"/>
      <c r="G47" s="42"/>
      <c r="H47" s="64" t="n">
        <f aca="false">H11+H14+H17+H20+H23+H26+H29+H32+H35+H38+H41+H44</f>
        <v>4446</v>
      </c>
    </row>
    <row r="48" customFormat="false" ht="15.75" hidden="false" customHeight="false" outlineLevel="0" collapsed="false">
      <c r="A48" s="59" t="s">
        <v>34</v>
      </c>
      <c r="B48" s="65" t="n">
        <v>3.35</v>
      </c>
      <c r="C48" s="61" t="s">
        <v>35</v>
      </c>
      <c r="D48" s="62"/>
      <c r="E48" s="62"/>
      <c r="F48" s="63"/>
      <c r="G48" s="42"/>
      <c r="H48" s="66" t="n">
        <f aca="false">H46*B48</f>
        <v>35124.75</v>
      </c>
    </row>
    <row r="49" customFormat="false" ht="15.75" hidden="false" customHeight="false" outlineLevel="0" collapsed="false">
      <c r="A49" s="59" t="s">
        <v>36</v>
      </c>
      <c r="B49" s="65" t="n">
        <v>1.14</v>
      </c>
      <c r="C49" s="61" t="s">
        <v>35</v>
      </c>
      <c r="D49" s="62"/>
      <c r="E49" s="62"/>
      <c r="F49" s="63"/>
      <c r="G49" s="42"/>
      <c r="H49" s="66" t="n">
        <f aca="false">H47*B49</f>
        <v>5068.44</v>
      </c>
    </row>
    <row r="50" customFormat="false" ht="15.75" hidden="false" customHeight="false" outlineLevel="0" collapsed="false">
      <c r="A50" s="59" t="s">
        <v>37</v>
      </c>
      <c r="B50" s="60"/>
      <c r="C50" s="61"/>
      <c r="D50" s="62"/>
      <c r="E50" s="62"/>
      <c r="F50" s="63"/>
      <c r="G50" s="42"/>
      <c r="H50" s="66" t="n">
        <f aca="false">H48+H49</f>
        <v>40193.19</v>
      </c>
    </row>
    <row r="51" customFormat="false" ht="30" hidden="false" customHeight="false" outlineLevel="0" collapsed="false">
      <c r="A51" s="59" t="s">
        <v>38</v>
      </c>
      <c r="B51" s="60" t="s">
        <v>39</v>
      </c>
      <c r="C51" s="61" t="s">
        <v>40</v>
      </c>
      <c r="D51" s="62"/>
      <c r="E51" s="62"/>
      <c r="F51" s="63"/>
      <c r="G51" s="42"/>
      <c r="H51" s="66" t="n">
        <f aca="false">H50/B51</f>
        <v>1.59023375649159</v>
      </c>
    </row>
    <row r="52" customFormat="false" ht="30" hidden="false" customHeight="false" outlineLevel="0" collapsed="false">
      <c r="A52" s="59" t="s">
        <v>41</v>
      </c>
      <c r="B52" s="60"/>
      <c r="C52" s="61"/>
      <c r="D52" s="62"/>
      <c r="E52" s="62"/>
      <c r="F52" s="63"/>
      <c r="G52" s="42"/>
      <c r="H52" s="66" t="n">
        <f aca="false">H46/B51</f>
        <v>0.414836466993894</v>
      </c>
    </row>
    <row r="53" customFormat="false" ht="30" hidden="false" customHeight="false" outlineLevel="0" collapsed="false">
      <c r="A53" s="67" t="s">
        <v>42</v>
      </c>
      <c r="B53" s="68"/>
      <c r="C53" s="69"/>
      <c r="D53" s="70"/>
      <c r="E53" s="70"/>
      <c r="F53" s="71"/>
      <c r="G53" s="72"/>
      <c r="H53" s="73" t="n">
        <f aca="false">H47/B51</f>
        <v>0.175904905317582</v>
      </c>
    </row>
    <row r="54" customFormat="false" ht="13.8" hidden="false" customHeight="false" outlineLevel="0" collapsed="false">
      <c r="A54" s="74"/>
      <c r="B54" s="75"/>
      <c r="C54" s="76"/>
      <c r="D54" s="77"/>
      <c r="E54" s="77"/>
      <c r="F54" s="78"/>
      <c r="G54" s="79"/>
      <c r="H54" s="78"/>
    </row>
    <row r="55" customFormat="false" ht="13.8" hidden="false" customHeight="false" outlineLevel="0" collapsed="false">
      <c r="A55" s="80"/>
      <c r="B55" s="81"/>
      <c r="C55" s="82"/>
      <c r="D55" s="83"/>
      <c r="E55" s="83"/>
      <c r="F55" s="84"/>
      <c r="G55" s="85"/>
      <c r="H55" s="84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43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42142</v>
      </c>
      <c r="G7" s="17" t="n">
        <v>42172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9</v>
      </c>
      <c r="B9" s="20" t="n">
        <v>9336028</v>
      </c>
      <c r="C9" s="21" t="s">
        <v>10</v>
      </c>
      <c r="D9" s="22" t="s">
        <v>11</v>
      </c>
      <c r="E9" s="23" t="n">
        <v>30</v>
      </c>
      <c r="F9" s="24" t="n">
        <f aca="false">F11+F10</f>
        <v>2103</v>
      </c>
      <c r="G9" s="24" t="n">
        <f aca="false">G11+G10</f>
        <v>2161</v>
      </c>
      <c r="H9" s="24" t="n">
        <f aca="false">(G9-F9)*E9</f>
        <v>1740</v>
      </c>
      <c r="I9" s="0"/>
    </row>
    <row r="10" customFormat="false" ht="30" hidden="false" customHeight="false" outlineLevel="0" collapsed="false">
      <c r="A10" s="25" t="s">
        <v>9</v>
      </c>
      <c r="B10" s="26" t="n">
        <v>9336028</v>
      </c>
      <c r="C10" s="27" t="s">
        <v>12</v>
      </c>
      <c r="D10" s="22" t="s">
        <v>11</v>
      </c>
      <c r="E10" s="23" t="n">
        <v>30</v>
      </c>
      <c r="F10" s="28" t="n">
        <v>1464</v>
      </c>
      <c r="G10" s="28" t="n">
        <v>1505</v>
      </c>
      <c r="H10" s="29" t="n">
        <f aca="false">(G10-F10)*E10</f>
        <v>1230</v>
      </c>
      <c r="I10" s="0"/>
    </row>
    <row r="11" customFormat="false" ht="30" hidden="false" customHeight="false" outlineLevel="0" collapsed="false">
      <c r="A11" s="25" t="s">
        <v>9</v>
      </c>
      <c r="B11" s="86" t="n">
        <v>9336028</v>
      </c>
      <c r="C11" s="27" t="s">
        <v>13</v>
      </c>
      <c r="D11" s="22" t="s">
        <v>11</v>
      </c>
      <c r="E11" s="23" t="n">
        <v>30</v>
      </c>
      <c r="F11" s="28" t="n">
        <v>639</v>
      </c>
      <c r="G11" s="28" t="n">
        <v>656</v>
      </c>
      <c r="H11" s="29" t="n">
        <f aca="false">(G11-F11)*E11</f>
        <v>510</v>
      </c>
      <c r="I11" s="0"/>
    </row>
    <row r="12" customFormat="false" ht="30" hidden="false" customHeight="false" outlineLevel="0" collapsed="false">
      <c r="A12" s="19" t="s">
        <v>44</v>
      </c>
      <c r="B12" s="14" t="n">
        <v>8247432</v>
      </c>
      <c r="C12" s="21" t="s">
        <v>10</v>
      </c>
      <c r="D12" s="22"/>
      <c r="E12" s="23" t="n">
        <v>1</v>
      </c>
      <c r="F12" s="24" t="n">
        <f aca="false">F13+F14</f>
        <v>32891</v>
      </c>
      <c r="G12" s="24" t="n">
        <f aca="false">G13+G14</f>
        <v>33088</v>
      </c>
      <c r="H12" s="30" t="n">
        <f aca="false">(G12-F12)*E12</f>
        <v>197</v>
      </c>
      <c r="I12" s="0"/>
    </row>
    <row r="13" customFormat="false" ht="30" hidden="false" customHeight="false" outlineLevel="0" collapsed="false">
      <c r="A13" s="25" t="s">
        <v>44</v>
      </c>
      <c r="B13" s="31" t="n">
        <v>8247432</v>
      </c>
      <c r="C13" s="27" t="s">
        <v>12</v>
      </c>
      <c r="D13" s="32"/>
      <c r="E13" s="33" t="n">
        <v>1</v>
      </c>
      <c r="F13" s="28" t="n">
        <v>22375</v>
      </c>
      <c r="G13" s="28" t="n">
        <v>22497</v>
      </c>
      <c r="H13" s="29" t="n">
        <f aca="false">(G13-F13)*E13</f>
        <v>122</v>
      </c>
      <c r="I13" s="0"/>
    </row>
    <row r="14" customFormat="false" ht="30" hidden="false" customHeight="false" outlineLevel="0" collapsed="false">
      <c r="A14" s="25" t="s">
        <v>44</v>
      </c>
      <c r="B14" s="31" t="n">
        <v>8247432</v>
      </c>
      <c r="C14" s="27" t="s">
        <v>13</v>
      </c>
      <c r="D14" s="32"/>
      <c r="E14" s="33" t="n">
        <v>1</v>
      </c>
      <c r="F14" s="28" t="n">
        <v>10516</v>
      </c>
      <c r="G14" s="28" t="n">
        <v>10591</v>
      </c>
      <c r="H14" s="29" t="n">
        <f aca="false">(G14-F14)*E14</f>
        <v>75</v>
      </c>
      <c r="I14" s="0"/>
    </row>
    <row r="15" customFormat="false" ht="15.75" hidden="false" customHeight="false" outlineLevel="0" collapsed="false">
      <c r="A15" s="19" t="s">
        <v>45</v>
      </c>
      <c r="B15" s="20" t="s">
        <v>46</v>
      </c>
      <c r="C15" s="21" t="s">
        <v>10</v>
      </c>
      <c r="D15" s="22"/>
      <c r="E15" s="23" t="n">
        <v>1</v>
      </c>
      <c r="F15" s="24" t="n">
        <f aca="false">F16+F17</f>
        <v>36539</v>
      </c>
      <c r="G15" s="24" t="n">
        <f aca="false">G16+G17</f>
        <v>36977</v>
      </c>
      <c r="H15" s="30" t="n">
        <f aca="false">(G15-F15)*E15</f>
        <v>438</v>
      </c>
      <c r="I15" s="0"/>
    </row>
    <row r="16" customFormat="false" ht="15.75" hidden="false" customHeight="false" outlineLevel="0" collapsed="false">
      <c r="A16" s="25" t="s">
        <v>45</v>
      </c>
      <c r="B16" s="20" t="s">
        <v>46</v>
      </c>
      <c r="C16" s="27" t="s">
        <v>12</v>
      </c>
      <c r="D16" s="32"/>
      <c r="E16" s="33" t="n">
        <v>1</v>
      </c>
      <c r="F16" s="28" t="n">
        <v>24355</v>
      </c>
      <c r="G16" s="28" t="n">
        <v>24645</v>
      </c>
      <c r="H16" s="29" t="n">
        <f aca="false">(G16-F16)*E16</f>
        <v>290</v>
      </c>
      <c r="I16" s="0"/>
    </row>
    <row r="17" customFormat="false" ht="15.75" hidden="false" customHeight="false" outlineLevel="0" collapsed="false">
      <c r="A17" s="25" t="s">
        <v>45</v>
      </c>
      <c r="B17" s="20" t="s">
        <v>46</v>
      </c>
      <c r="C17" s="27" t="s">
        <v>13</v>
      </c>
      <c r="D17" s="32"/>
      <c r="E17" s="33" t="n">
        <v>1</v>
      </c>
      <c r="F17" s="28" t="n">
        <v>12184</v>
      </c>
      <c r="G17" s="28" t="n">
        <v>12332</v>
      </c>
      <c r="H17" s="29" t="n">
        <f aca="false">(G17-F17)*E17</f>
        <v>148</v>
      </c>
      <c r="I17" s="0"/>
    </row>
    <row r="18" customFormat="false" ht="30" hidden="false" customHeight="false" outlineLevel="0" collapsed="false">
      <c r="A18" s="19" t="s">
        <v>15</v>
      </c>
      <c r="B18" s="20" t="n">
        <v>9335588</v>
      </c>
      <c r="C18" s="21" t="s">
        <v>10</v>
      </c>
      <c r="D18" s="22" t="s">
        <v>11</v>
      </c>
      <c r="E18" s="23" t="n">
        <v>30</v>
      </c>
      <c r="F18" s="24" t="n">
        <f aca="false">F19+F20</f>
        <v>2423</v>
      </c>
      <c r="G18" s="24" t="n">
        <f aca="false">G19+G20</f>
        <v>2485</v>
      </c>
      <c r="H18" s="30" t="n">
        <f aca="false">(G18-F18)*E18</f>
        <v>1860</v>
      </c>
      <c r="I18" s="0"/>
    </row>
    <row r="19" customFormat="false" ht="30" hidden="false" customHeight="false" outlineLevel="0" collapsed="false">
      <c r="A19" s="25" t="s">
        <v>15</v>
      </c>
      <c r="B19" s="26" t="n">
        <v>9335588</v>
      </c>
      <c r="C19" s="27" t="s">
        <v>12</v>
      </c>
      <c r="D19" s="22" t="s">
        <v>11</v>
      </c>
      <c r="E19" s="23" t="n">
        <v>30</v>
      </c>
      <c r="F19" s="28" t="n">
        <v>1672</v>
      </c>
      <c r="G19" s="28" t="n">
        <v>1716</v>
      </c>
      <c r="H19" s="29" t="n">
        <f aca="false">(G19-F19)*E19</f>
        <v>1320</v>
      </c>
      <c r="I19" s="0"/>
    </row>
    <row r="20" customFormat="false" ht="30" hidden="false" customHeight="false" outlineLevel="0" collapsed="false">
      <c r="A20" s="25" t="s">
        <v>15</v>
      </c>
      <c r="B20" s="26" t="n">
        <v>9335588</v>
      </c>
      <c r="C20" s="27" t="s">
        <v>13</v>
      </c>
      <c r="D20" s="22" t="s">
        <v>11</v>
      </c>
      <c r="E20" s="23" t="n">
        <v>30</v>
      </c>
      <c r="F20" s="28" t="n">
        <v>751</v>
      </c>
      <c r="G20" s="28" t="n">
        <v>769</v>
      </c>
      <c r="H20" s="29" t="n">
        <f aca="false">(G20-F20)*E20</f>
        <v>540</v>
      </c>
      <c r="I20" s="0"/>
    </row>
    <row r="21" customFormat="false" ht="30" hidden="false" customHeight="false" outlineLevel="0" collapsed="false">
      <c r="A21" s="19" t="s">
        <v>47</v>
      </c>
      <c r="B21" s="14" t="n">
        <v>8231350</v>
      </c>
      <c r="C21" s="21" t="s">
        <v>10</v>
      </c>
      <c r="D21" s="23"/>
      <c r="E21" s="23" t="n">
        <v>1</v>
      </c>
      <c r="F21" s="24" t="n">
        <f aca="false">F22+F23</f>
        <v>39002</v>
      </c>
      <c r="G21" s="24" t="n">
        <f aca="false">G22+G23</f>
        <v>39234</v>
      </c>
      <c r="H21" s="30" t="n">
        <f aca="false">(G21-F21)*E21</f>
        <v>232</v>
      </c>
      <c r="I21" s="0"/>
    </row>
    <row r="22" customFormat="false" ht="30" hidden="false" customHeight="false" outlineLevel="0" collapsed="false">
      <c r="A22" s="25" t="s">
        <v>47</v>
      </c>
      <c r="B22" s="31" t="n">
        <v>8231350</v>
      </c>
      <c r="C22" s="27" t="s">
        <v>12</v>
      </c>
      <c r="D22" s="33"/>
      <c r="E22" s="33" t="n">
        <v>1</v>
      </c>
      <c r="F22" s="28" t="n">
        <v>26354</v>
      </c>
      <c r="G22" s="28" t="n">
        <v>26547</v>
      </c>
      <c r="H22" s="29" t="n">
        <f aca="false">(G22-F22)*E22</f>
        <v>193</v>
      </c>
      <c r="I22" s="0"/>
    </row>
    <row r="23" customFormat="false" ht="30" hidden="false" customHeight="false" outlineLevel="0" collapsed="false">
      <c r="A23" s="34" t="s">
        <v>47</v>
      </c>
      <c r="B23" s="35" t="n">
        <v>8231350</v>
      </c>
      <c r="C23" s="36" t="s">
        <v>13</v>
      </c>
      <c r="D23" s="37"/>
      <c r="E23" s="37" t="n">
        <v>1</v>
      </c>
      <c r="F23" s="87" t="n">
        <v>12648</v>
      </c>
      <c r="G23" s="87" t="n">
        <v>12687</v>
      </c>
      <c r="H23" s="88" t="n">
        <f aca="false">(G23-F23)*E23</f>
        <v>39</v>
      </c>
      <c r="I23" s="0"/>
    </row>
    <row r="24" customFormat="false" ht="30" hidden="false" customHeight="false" outlineLevel="0" collapsed="false">
      <c r="A24" s="89" t="s">
        <v>31</v>
      </c>
      <c r="B24" s="90"/>
      <c r="C24" s="91"/>
      <c r="D24" s="92"/>
      <c r="E24" s="92"/>
      <c r="F24" s="93"/>
      <c r="G24" s="94"/>
      <c r="H24" s="95" t="n">
        <f aca="false">H9+H12+H15+H18+H21</f>
        <v>4467</v>
      </c>
      <c r="I24" s="0"/>
    </row>
    <row r="25" customFormat="false" ht="15.75" hidden="false" customHeight="false" outlineLevel="0" collapsed="false">
      <c r="A25" s="51" t="s">
        <v>32</v>
      </c>
      <c r="B25" s="52"/>
      <c r="C25" s="53"/>
      <c r="D25" s="54"/>
      <c r="E25" s="54"/>
      <c r="F25" s="55"/>
      <c r="G25" s="56"/>
      <c r="H25" s="96" t="n">
        <f aca="false">H10+H13+H16+H19+H22</f>
        <v>3155</v>
      </c>
      <c r="I25" s="58"/>
    </row>
    <row r="26" customFormat="false" ht="15.75" hidden="false" customHeight="false" outlineLevel="0" collapsed="false">
      <c r="A26" s="59" t="s">
        <v>33</v>
      </c>
      <c r="B26" s="60"/>
      <c r="C26" s="61"/>
      <c r="D26" s="62"/>
      <c r="E26" s="62"/>
      <c r="F26" s="63"/>
      <c r="G26" s="42"/>
      <c r="H26" s="97" t="n">
        <f aca="false">H11+H14+H17+H20+H23</f>
        <v>1312</v>
      </c>
    </row>
    <row r="27" customFormat="false" ht="15.75" hidden="false" customHeight="false" outlineLevel="0" collapsed="false">
      <c r="A27" s="59" t="s">
        <v>34</v>
      </c>
      <c r="B27" s="65" t="n">
        <v>3.35</v>
      </c>
      <c r="C27" s="61" t="s">
        <v>35</v>
      </c>
      <c r="D27" s="62"/>
      <c r="E27" s="62"/>
      <c r="F27" s="98"/>
      <c r="G27" s="99"/>
      <c r="H27" s="100" t="n">
        <f aca="false">H25*B27</f>
        <v>10569.25</v>
      </c>
    </row>
    <row r="28" customFormat="false" ht="15.75" hidden="false" customHeight="false" outlineLevel="0" collapsed="false">
      <c r="A28" s="59" t="s">
        <v>36</v>
      </c>
      <c r="B28" s="65" t="n">
        <v>1.14</v>
      </c>
      <c r="C28" s="61" t="s">
        <v>35</v>
      </c>
      <c r="D28" s="62"/>
      <c r="E28" s="62"/>
      <c r="F28" s="98"/>
      <c r="G28" s="99"/>
      <c r="H28" s="100" t="n">
        <f aca="false">H26*B28</f>
        <v>1495.68</v>
      </c>
    </row>
    <row r="29" customFormat="false" ht="15.75" hidden="false" customHeight="false" outlineLevel="0" collapsed="false">
      <c r="A29" s="59" t="s">
        <v>37</v>
      </c>
      <c r="B29" s="60"/>
      <c r="C29" s="61"/>
      <c r="D29" s="62"/>
      <c r="E29" s="62"/>
      <c r="F29" s="98"/>
      <c r="G29" s="99"/>
      <c r="H29" s="100" t="n">
        <f aca="false">H27+H28</f>
        <v>12064.93</v>
      </c>
    </row>
    <row r="30" customFormat="false" ht="30" hidden="false" customHeight="false" outlineLevel="0" collapsed="false">
      <c r="A30" s="59" t="s">
        <v>38</v>
      </c>
      <c r="B30" s="60" t="s">
        <v>48</v>
      </c>
      <c r="C30" s="61" t="s">
        <v>40</v>
      </c>
      <c r="D30" s="62"/>
      <c r="E30" s="62"/>
      <c r="F30" s="98"/>
      <c r="G30" s="99"/>
      <c r="H30" s="100" t="n">
        <f aca="false">H29/B30</f>
        <v>1.21833521832209</v>
      </c>
    </row>
    <row r="31" customFormat="false" ht="30" hidden="false" customHeight="false" outlineLevel="0" collapsed="false">
      <c r="A31" s="59" t="s">
        <v>41</v>
      </c>
      <c r="B31" s="60"/>
      <c r="C31" s="61"/>
      <c r="D31" s="62"/>
      <c r="E31" s="62"/>
      <c r="F31" s="98"/>
      <c r="G31" s="99"/>
      <c r="H31" s="100" t="n">
        <f aca="false">H25/B30</f>
        <v>0.318596760512178</v>
      </c>
    </row>
    <row r="32" customFormat="false" ht="30" hidden="false" customHeight="false" outlineLevel="0" collapsed="false">
      <c r="A32" s="67" t="s">
        <v>42</v>
      </c>
      <c r="B32" s="68"/>
      <c r="C32" s="69"/>
      <c r="D32" s="70"/>
      <c r="E32" s="70"/>
      <c r="F32" s="101"/>
      <c r="G32" s="102"/>
      <c r="H32" s="103" t="n">
        <f aca="false">H26/B30</f>
        <v>0.132487781233591</v>
      </c>
    </row>
    <row r="33" customFormat="false" ht="13.8" hidden="false" customHeight="false" outlineLevel="0" collapsed="false">
      <c r="A33" s="74"/>
      <c r="B33" s="75"/>
      <c r="C33" s="76"/>
      <c r="D33" s="77"/>
      <c r="E33" s="77"/>
      <c r="F33" s="78"/>
      <c r="G33" s="79"/>
      <c r="H33" s="79"/>
    </row>
    <row r="34" customFormat="false" ht="13.8" hidden="false" customHeight="false" outlineLevel="0" collapsed="false">
      <c r="A34" s="80"/>
      <c r="B34" s="81"/>
      <c r="C34" s="82"/>
      <c r="D34" s="83"/>
      <c r="E34" s="83"/>
      <c r="F34" s="84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49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42143</v>
      </c>
      <c r="G7" s="17" t="n">
        <v>42173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50</v>
      </c>
      <c r="B9" s="20" t="n">
        <v>13526317</v>
      </c>
      <c r="C9" s="21" t="s">
        <v>10</v>
      </c>
      <c r="D9" s="22" t="s">
        <v>51</v>
      </c>
      <c r="E9" s="23" t="n">
        <v>20</v>
      </c>
      <c r="F9" s="24" t="n">
        <f aca="false">F11+F10</f>
        <v>3382</v>
      </c>
      <c r="G9" s="24" t="n">
        <f aca="false">G11+G10</f>
        <v>3498</v>
      </c>
      <c r="H9" s="24" t="n">
        <f aca="false">(G9-F9)*E9</f>
        <v>2320</v>
      </c>
      <c r="I9" s="0"/>
    </row>
    <row r="10" customFormat="false" ht="30" hidden="false" customHeight="false" outlineLevel="0" collapsed="false">
      <c r="A10" s="25" t="s">
        <v>50</v>
      </c>
      <c r="B10" s="26" t="n">
        <v>13526317</v>
      </c>
      <c r="C10" s="27" t="s">
        <v>12</v>
      </c>
      <c r="D10" s="22" t="s">
        <v>51</v>
      </c>
      <c r="E10" s="23" t="n">
        <v>20</v>
      </c>
      <c r="F10" s="28" t="n">
        <v>2276</v>
      </c>
      <c r="G10" s="28" t="n">
        <v>2359</v>
      </c>
      <c r="H10" s="29" t="n">
        <f aca="false">(G10-F10)*E10</f>
        <v>1660</v>
      </c>
      <c r="I10" s="0"/>
    </row>
    <row r="11" customFormat="false" ht="30" hidden="false" customHeight="false" outlineLevel="0" collapsed="false">
      <c r="A11" s="25" t="s">
        <v>50</v>
      </c>
      <c r="B11" s="86" t="n">
        <v>13526317</v>
      </c>
      <c r="C11" s="27" t="s">
        <v>13</v>
      </c>
      <c r="D11" s="22" t="s">
        <v>51</v>
      </c>
      <c r="E11" s="23" t="n">
        <v>20</v>
      </c>
      <c r="F11" s="28" t="n">
        <v>1106</v>
      </c>
      <c r="G11" s="28" t="n">
        <v>1139</v>
      </c>
      <c r="H11" s="29" t="n">
        <f aca="false">(G11-F11)*E11</f>
        <v>660</v>
      </c>
      <c r="I11" s="0"/>
    </row>
    <row r="12" customFormat="false" ht="30" hidden="false" customHeight="false" outlineLevel="0" collapsed="false">
      <c r="A12" s="19" t="s">
        <v>52</v>
      </c>
      <c r="B12" s="14" t="n">
        <v>135438832</v>
      </c>
      <c r="C12" s="21" t="s">
        <v>10</v>
      </c>
      <c r="D12" s="22"/>
      <c r="E12" s="23" t="n">
        <v>1</v>
      </c>
      <c r="F12" s="24" t="n">
        <f aca="false">F13+F14</f>
        <v>34884</v>
      </c>
      <c r="G12" s="24" t="n">
        <f aca="false">G13+G14</f>
        <v>35758</v>
      </c>
      <c r="H12" s="30" t="n">
        <f aca="false">(G12-F12)*E12</f>
        <v>874</v>
      </c>
      <c r="I12" s="0"/>
    </row>
    <row r="13" customFormat="false" ht="30" hidden="false" customHeight="false" outlineLevel="0" collapsed="false">
      <c r="A13" s="25" t="s">
        <v>53</v>
      </c>
      <c r="B13" s="31" t="n">
        <v>135438832</v>
      </c>
      <c r="C13" s="27" t="s">
        <v>12</v>
      </c>
      <c r="D13" s="32"/>
      <c r="E13" s="33" t="n">
        <v>1</v>
      </c>
      <c r="F13" s="28" t="n">
        <v>24295</v>
      </c>
      <c r="G13" s="28" t="n">
        <v>24948</v>
      </c>
      <c r="H13" s="29" t="n">
        <f aca="false">(G13-F13)*E13</f>
        <v>653</v>
      </c>
      <c r="I13" s="0"/>
    </row>
    <row r="14" customFormat="false" ht="30" hidden="false" customHeight="false" outlineLevel="0" collapsed="false">
      <c r="A14" s="25" t="s">
        <v>53</v>
      </c>
      <c r="B14" s="31" t="n">
        <v>135438832</v>
      </c>
      <c r="C14" s="27" t="s">
        <v>13</v>
      </c>
      <c r="D14" s="32"/>
      <c r="E14" s="33" t="n">
        <v>1</v>
      </c>
      <c r="F14" s="28" t="n">
        <v>10589</v>
      </c>
      <c r="G14" s="28" t="n">
        <v>10810</v>
      </c>
      <c r="H14" s="29" t="n">
        <f aca="false">(G14-F14)*E14</f>
        <v>221</v>
      </c>
      <c r="I14" s="0"/>
    </row>
    <row r="15" customFormat="false" ht="15.75" hidden="false" customHeight="false" outlineLevel="1" collapsed="false">
      <c r="A15" s="19" t="s">
        <v>54</v>
      </c>
      <c r="B15" s="20" t="n">
        <v>11148539</v>
      </c>
      <c r="C15" s="21" t="s">
        <v>10</v>
      </c>
      <c r="D15" s="22"/>
      <c r="E15" s="23" t="n">
        <v>1</v>
      </c>
      <c r="F15" s="24" t="n">
        <f aca="false">F16+F17</f>
        <v>25988</v>
      </c>
      <c r="G15" s="24" t="n">
        <f aca="false">G16+G17</f>
        <v>26105</v>
      </c>
      <c r="H15" s="30" t="n">
        <f aca="false">G15-F15</f>
        <v>117</v>
      </c>
      <c r="I15" s="0"/>
    </row>
    <row r="16" customFormat="false" ht="15.75" hidden="false" customHeight="false" outlineLevel="1" collapsed="false">
      <c r="A16" s="25" t="s">
        <v>45</v>
      </c>
      <c r="B16" s="26" t="n">
        <v>11148539</v>
      </c>
      <c r="C16" s="27" t="s">
        <v>12</v>
      </c>
      <c r="D16" s="32"/>
      <c r="E16" s="33" t="n">
        <v>1</v>
      </c>
      <c r="F16" s="28" t="n">
        <v>17332</v>
      </c>
      <c r="G16" s="28" t="n">
        <v>17421</v>
      </c>
      <c r="H16" s="29" t="n">
        <f aca="false">(G16-F16)*E16</f>
        <v>89</v>
      </c>
      <c r="I16" s="0"/>
    </row>
    <row r="17" customFormat="false" ht="15" hidden="false" customHeight="false" outlineLevel="1" collapsed="false">
      <c r="A17" s="25" t="s">
        <v>45</v>
      </c>
      <c r="B17" s="26" t="n">
        <v>11148539</v>
      </c>
      <c r="C17" s="27" t="s">
        <v>13</v>
      </c>
      <c r="D17" s="32"/>
      <c r="E17" s="33" t="n">
        <v>1</v>
      </c>
      <c r="F17" s="28" t="n">
        <v>8656</v>
      </c>
      <c r="G17" s="28" t="n">
        <v>8684</v>
      </c>
      <c r="H17" s="29" t="n">
        <f aca="false">(G17-F17)*E17</f>
        <v>28</v>
      </c>
      <c r="I17" s="0"/>
    </row>
    <row r="18" customFormat="false" ht="30" hidden="false" customHeight="false" outlineLevel="0" collapsed="false">
      <c r="A18" s="19" t="s">
        <v>15</v>
      </c>
      <c r="B18" s="20" t="n">
        <v>13526139</v>
      </c>
      <c r="C18" s="21" t="s">
        <v>10</v>
      </c>
      <c r="D18" s="22" t="s">
        <v>51</v>
      </c>
      <c r="E18" s="23" t="n">
        <v>20</v>
      </c>
      <c r="F18" s="24" t="n">
        <f aca="false">F19+F20</f>
        <v>2188</v>
      </c>
      <c r="G18" s="24" t="n">
        <f aca="false">G19+G20</f>
        <v>2272</v>
      </c>
      <c r="H18" s="30" t="n">
        <f aca="false">(G18-F18)*E18</f>
        <v>1680</v>
      </c>
      <c r="I18" s="0"/>
    </row>
    <row r="19" customFormat="false" ht="30" hidden="false" customHeight="false" outlineLevel="0" collapsed="false">
      <c r="A19" s="25" t="s">
        <v>15</v>
      </c>
      <c r="B19" s="26" t="n">
        <v>13526139</v>
      </c>
      <c r="C19" s="27" t="s">
        <v>12</v>
      </c>
      <c r="D19" s="22" t="s">
        <v>51</v>
      </c>
      <c r="E19" s="23" t="n">
        <v>20</v>
      </c>
      <c r="F19" s="28" t="n">
        <v>1458</v>
      </c>
      <c r="G19" s="28" t="n">
        <v>1518</v>
      </c>
      <c r="H19" s="29" t="n">
        <f aca="false">(G19-F19)*E19</f>
        <v>1200</v>
      </c>
      <c r="I19" s="0"/>
    </row>
    <row r="20" customFormat="false" ht="30" hidden="false" customHeight="false" outlineLevel="0" collapsed="false">
      <c r="A20" s="25" t="s">
        <v>15</v>
      </c>
      <c r="B20" s="26" t="n">
        <v>13526139</v>
      </c>
      <c r="C20" s="27" t="s">
        <v>13</v>
      </c>
      <c r="D20" s="22" t="s">
        <v>51</v>
      </c>
      <c r="E20" s="23" t="n">
        <v>20</v>
      </c>
      <c r="F20" s="28" t="n">
        <v>730</v>
      </c>
      <c r="G20" s="28" t="n">
        <v>754</v>
      </c>
      <c r="H20" s="29" t="n">
        <f aca="false">(G20-F20)*E20</f>
        <v>480</v>
      </c>
      <c r="I20" s="0"/>
    </row>
    <row r="21" customFormat="false" ht="30" hidden="false" customHeight="false" outlineLevel="0" collapsed="false">
      <c r="A21" s="19" t="s">
        <v>55</v>
      </c>
      <c r="B21" s="14" t="n">
        <v>135397781</v>
      </c>
      <c r="C21" s="21" t="s">
        <v>10</v>
      </c>
      <c r="D21" s="23"/>
      <c r="E21" s="23" t="n">
        <v>1</v>
      </c>
      <c r="F21" s="24" t="n">
        <f aca="false">F22+F23</f>
        <v>31752</v>
      </c>
      <c r="G21" s="24" t="n">
        <f aca="false">G22+G23</f>
        <v>32205</v>
      </c>
      <c r="H21" s="30" t="n">
        <f aca="false">(G21-F21)*E21</f>
        <v>453</v>
      </c>
      <c r="I21" s="0"/>
    </row>
    <row r="22" customFormat="false" ht="30" hidden="false" customHeight="false" outlineLevel="0" collapsed="false">
      <c r="A22" s="25" t="s">
        <v>56</v>
      </c>
      <c r="B22" s="31" t="n">
        <v>135397781</v>
      </c>
      <c r="C22" s="27" t="s">
        <v>12</v>
      </c>
      <c r="D22" s="33"/>
      <c r="E22" s="33" t="n">
        <v>1</v>
      </c>
      <c r="F22" s="28" t="n">
        <v>22458</v>
      </c>
      <c r="G22" s="28" t="n">
        <v>22896</v>
      </c>
      <c r="H22" s="29" t="n">
        <f aca="false">(G22-F22)*E22</f>
        <v>438</v>
      </c>
      <c r="I22" s="0"/>
    </row>
    <row r="23" customFormat="false" ht="30" hidden="false" customHeight="false" outlineLevel="0" collapsed="false">
      <c r="A23" s="34" t="s">
        <v>57</v>
      </c>
      <c r="B23" s="35" t="n">
        <v>135397781</v>
      </c>
      <c r="C23" s="36" t="s">
        <v>13</v>
      </c>
      <c r="D23" s="37"/>
      <c r="E23" s="37" t="n">
        <v>1</v>
      </c>
      <c r="F23" s="38" t="n">
        <v>9294</v>
      </c>
      <c r="G23" s="38" t="n">
        <v>9309</v>
      </c>
      <c r="H23" s="39" t="n">
        <f aca="false">(G23-F23)*E23</f>
        <v>15</v>
      </c>
      <c r="I23" s="0"/>
    </row>
    <row r="24" customFormat="false" ht="30" hidden="false" customHeight="false" outlineLevel="0" collapsed="false">
      <c r="A24" s="89" t="s">
        <v>31</v>
      </c>
      <c r="B24" s="90"/>
      <c r="C24" s="91"/>
      <c r="D24" s="92"/>
      <c r="E24" s="92"/>
      <c r="F24" s="104"/>
      <c r="G24" s="105"/>
      <c r="H24" s="95" t="n">
        <f aca="false">H9+H12+H18+H21</f>
        <v>5327</v>
      </c>
      <c r="I24" s="0"/>
    </row>
    <row r="25" customFormat="false" ht="15.75" hidden="false" customHeight="false" outlineLevel="0" collapsed="false">
      <c r="A25" s="51" t="s">
        <v>32</v>
      </c>
      <c r="B25" s="52"/>
      <c r="C25" s="53"/>
      <c r="D25" s="54"/>
      <c r="E25" s="54"/>
      <c r="F25" s="106"/>
      <c r="G25" s="107"/>
      <c r="H25" s="96" t="n">
        <f aca="false">H10+H13+H19+H22</f>
        <v>3951</v>
      </c>
      <c r="I25" s="58"/>
    </row>
    <row r="26" customFormat="false" ht="15.75" hidden="false" customHeight="false" outlineLevel="0" collapsed="false">
      <c r="A26" s="59" t="s">
        <v>33</v>
      </c>
      <c r="B26" s="60"/>
      <c r="C26" s="61"/>
      <c r="D26" s="62"/>
      <c r="E26" s="62"/>
      <c r="F26" s="108"/>
      <c r="G26" s="109"/>
      <c r="H26" s="97" t="n">
        <f aca="false">H11+H14+H20+H23</f>
        <v>1376</v>
      </c>
    </row>
    <row r="27" customFormat="false" ht="15.75" hidden="false" customHeight="false" outlineLevel="0" collapsed="false">
      <c r="A27" s="59" t="s">
        <v>34</v>
      </c>
      <c r="B27" s="65" t="n">
        <v>3.35</v>
      </c>
      <c r="C27" s="61" t="s">
        <v>35</v>
      </c>
      <c r="D27" s="62"/>
      <c r="E27" s="62"/>
      <c r="F27" s="108"/>
      <c r="G27" s="109"/>
      <c r="H27" s="100" t="n">
        <f aca="false">H25*B27</f>
        <v>13235.85</v>
      </c>
    </row>
    <row r="28" customFormat="false" ht="15.75" hidden="false" customHeight="false" outlineLevel="0" collapsed="false">
      <c r="A28" s="59" t="s">
        <v>36</v>
      </c>
      <c r="B28" s="65" t="n">
        <v>1.14</v>
      </c>
      <c r="C28" s="61" t="s">
        <v>35</v>
      </c>
      <c r="D28" s="62"/>
      <c r="E28" s="62"/>
      <c r="F28" s="108"/>
      <c r="G28" s="109"/>
      <c r="H28" s="100" t="n">
        <f aca="false">H26*B28</f>
        <v>1568.64</v>
      </c>
    </row>
    <row r="29" customFormat="false" ht="15.75" hidden="false" customHeight="false" outlineLevel="0" collapsed="false">
      <c r="A29" s="59" t="s">
        <v>37</v>
      </c>
      <c r="B29" s="60"/>
      <c r="C29" s="61"/>
      <c r="D29" s="62"/>
      <c r="E29" s="62"/>
      <c r="F29" s="108"/>
      <c r="G29" s="109"/>
      <c r="H29" s="100" t="n">
        <f aca="false">H27+H28</f>
        <v>14804.49</v>
      </c>
    </row>
    <row r="30" customFormat="false" ht="30" hidden="false" customHeight="false" outlineLevel="0" collapsed="false">
      <c r="A30" s="59" t="s">
        <v>38</v>
      </c>
      <c r="B30" s="60" t="s">
        <v>58</v>
      </c>
      <c r="C30" s="61" t="s">
        <v>40</v>
      </c>
      <c r="D30" s="62"/>
      <c r="E30" s="62"/>
      <c r="F30" s="108"/>
      <c r="G30" s="109"/>
      <c r="H30" s="100" t="n">
        <f aca="false">H29/B30</f>
        <v>1.56902018970908</v>
      </c>
    </row>
    <row r="31" customFormat="false" ht="30" hidden="false" customHeight="false" outlineLevel="0" collapsed="false">
      <c r="A31" s="59" t="s">
        <v>41</v>
      </c>
      <c r="B31" s="60"/>
      <c r="C31" s="61"/>
      <c r="D31" s="62"/>
      <c r="E31" s="62"/>
      <c r="F31" s="108"/>
      <c r="G31" s="109"/>
      <c r="H31" s="100" t="n">
        <f aca="false">H25/B30</f>
        <v>0.418737745747443</v>
      </c>
    </row>
    <row r="32" customFormat="false" ht="30" hidden="false" customHeight="false" outlineLevel="0" collapsed="false">
      <c r="A32" s="67" t="s">
        <v>42</v>
      </c>
      <c r="B32" s="68"/>
      <c r="C32" s="69"/>
      <c r="D32" s="70"/>
      <c r="E32" s="70"/>
      <c r="F32" s="110"/>
      <c r="G32" s="111"/>
      <c r="H32" s="103" t="n">
        <f aca="false">H26/B30</f>
        <v>0.145832229346616</v>
      </c>
    </row>
    <row r="33" customFormat="false" ht="13.8" hidden="false" customHeight="false" outlineLevel="0" collapsed="false">
      <c r="A33" s="74"/>
      <c r="B33" s="75"/>
      <c r="C33" s="76"/>
      <c r="D33" s="77"/>
      <c r="E33" s="77"/>
      <c r="F33" s="78"/>
      <c r="G33" s="79"/>
      <c r="H33" s="79"/>
    </row>
    <row r="34" customFormat="false" ht="13.8" hidden="false" customHeight="false" outlineLevel="0" collapsed="false">
      <c r="A34" s="80"/>
      <c r="B34" s="81"/>
      <c r="C34" s="82"/>
      <c r="D34" s="83"/>
      <c r="E34" s="83"/>
      <c r="F34" s="84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90" zoomScaleNormal="90" zoomScalePageLayoutView="100" workbookViewId="0">
      <selection pane="topLeft" activeCell="G25" activeCellId="0" sqref="G25"/>
    </sheetView>
  </sheetViews>
  <sheetFormatPr defaultRowHeight="13.8"/>
  <cols>
    <col collapsed="false" hidden="false" max="1" min="1" style="112" width="17.8571428571429"/>
    <col collapsed="false" hidden="false" max="2" min="2" style="113" width="14.4285714285714"/>
    <col collapsed="false" hidden="false" max="3" min="3" style="113" width="11.2857142857143"/>
    <col collapsed="false" hidden="false" max="5" min="4" style="114" width="9.14285714285714"/>
    <col collapsed="false" hidden="false" max="6" min="6" style="5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114" width="13.8571428571429"/>
    <col collapsed="false" hidden="false" max="1025" min="10" style="114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59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42142</v>
      </c>
      <c r="G7" s="17" t="n">
        <v>42173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50</v>
      </c>
      <c r="B9" s="20" t="n">
        <v>13680372</v>
      </c>
      <c r="C9" s="21" t="s">
        <v>10</v>
      </c>
      <c r="D9" s="22" t="s">
        <v>51</v>
      </c>
      <c r="E9" s="23" t="n">
        <v>20</v>
      </c>
      <c r="F9" s="24" t="n">
        <f aca="false">F11+F10</f>
        <v>3267</v>
      </c>
      <c r="G9" s="24" t="n">
        <f aca="false">G11+G10</f>
        <v>3386</v>
      </c>
      <c r="H9" s="24" t="n">
        <f aca="false">(G9-F9)*E9</f>
        <v>2380</v>
      </c>
      <c r="I9" s="0"/>
    </row>
    <row r="10" customFormat="false" ht="30" hidden="false" customHeight="false" outlineLevel="0" collapsed="false">
      <c r="A10" s="25" t="s">
        <v>9</v>
      </c>
      <c r="B10" s="26" t="n">
        <v>13680372</v>
      </c>
      <c r="C10" s="27" t="s">
        <v>12</v>
      </c>
      <c r="D10" s="32" t="s">
        <v>51</v>
      </c>
      <c r="E10" s="33" t="n">
        <v>20</v>
      </c>
      <c r="F10" s="28" t="n">
        <v>2197</v>
      </c>
      <c r="G10" s="28" t="n">
        <v>2280</v>
      </c>
      <c r="H10" s="29" t="n">
        <f aca="false">(G10-F10)*E10</f>
        <v>1660</v>
      </c>
      <c r="I10" s="0"/>
    </row>
    <row r="11" customFormat="false" ht="30" hidden="false" customHeight="false" outlineLevel="0" collapsed="false">
      <c r="A11" s="25" t="s">
        <v>9</v>
      </c>
      <c r="B11" s="86" t="n">
        <v>13680372</v>
      </c>
      <c r="C11" s="27" t="s">
        <v>13</v>
      </c>
      <c r="D11" s="32" t="s">
        <v>51</v>
      </c>
      <c r="E11" s="33" t="n">
        <v>20</v>
      </c>
      <c r="F11" s="28" t="n">
        <v>1070</v>
      </c>
      <c r="G11" s="28" t="n">
        <v>1106</v>
      </c>
      <c r="H11" s="29" t="n">
        <f aca="false">(G11-F11)*E11</f>
        <v>720</v>
      </c>
      <c r="I11" s="0"/>
    </row>
    <row r="12" customFormat="false" ht="30" hidden="false" customHeight="false" outlineLevel="0" collapsed="false">
      <c r="A12" s="19" t="s">
        <v>52</v>
      </c>
      <c r="B12" s="14" t="n">
        <v>11065529</v>
      </c>
      <c r="C12" s="21" t="s">
        <v>10</v>
      </c>
      <c r="D12" s="22"/>
      <c r="E12" s="23" t="n">
        <v>1</v>
      </c>
      <c r="F12" s="24" t="n">
        <f aca="false">F13+F14</f>
        <v>26344</v>
      </c>
      <c r="G12" s="24" t="n">
        <f aca="false">G13+G14</f>
        <v>27356</v>
      </c>
      <c r="H12" s="30" t="n">
        <f aca="false">(G12-F12)*E12</f>
        <v>1012</v>
      </c>
      <c r="I12" s="0"/>
    </row>
    <row r="13" customFormat="false" ht="30" hidden="false" customHeight="false" outlineLevel="0" collapsed="false">
      <c r="A13" s="25" t="s">
        <v>53</v>
      </c>
      <c r="B13" s="31" t="n">
        <v>11065529</v>
      </c>
      <c r="C13" s="27" t="s">
        <v>12</v>
      </c>
      <c r="D13" s="32"/>
      <c r="E13" s="33" t="n">
        <v>1</v>
      </c>
      <c r="F13" s="28" t="n">
        <v>20561</v>
      </c>
      <c r="G13" s="28" t="n">
        <v>21465</v>
      </c>
      <c r="H13" s="29" t="n">
        <f aca="false">(G13-F13)*E13</f>
        <v>904</v>
      </c>
      <c r="I13" s="0"/>
    </row>
    <row r="14" customFormat="false" ht="30" hidden="false" customHeight="false" outlineLevel="0" collapsed="false">
      <c r="A14" s="25" t="s">
        <v>53</v>
      </c>
      <c r="B14" s="31" t="n">
        <v>11065529</v>
      </c>
      <c r="C14" s="27" t="s">
        <v>13</v>
      </c>
      <c r="D14" s="32"/>
      <c r="E14" s="33" t="n">
        <v>1</v>
      </c>
      <c r="F14" s="28" t="n">
        <v>5783</v>
      </c>
      <c r="G14" s="28" t="n">
        <v>5891</v>
      </c>
      <c r="H14" s="29" t="n">
        <f aca="false">(G14-F14)*E14</f>
        <v>108</v>
      </c>
      <c r="I14" s="0"/>
    </row>
    <row r="15" customFormat="false" ht="15.75" hidden="false" customHeight="false" outlineLevel="1" collapsed="false">
      <c r="A15" s="19" t="s">
        <v>54</v>
      </c>
      <c r="B15" s="20" t="s">
        <v>60</v>
      </c>
      <c r="C15" s="21" t="s">
        <v>10</v>
      </c>
      <c r="D15" s="22"/>
      <c r="E15" s="23" t="n">
        <v>1</v>
      </c>
      <c r="F15" s="24" t="n">
        <f aca="false">F16+F17</f>
        <v>25527</v>
      </c>
      <c r="G15" s="24" t="n">
        <f aca="false">G16+G17</f>
        <v>26069</v>
      </c>
      <c r="H15" s="30" t="n">
        <f aca="false">G15-F15</f>
        <v>542</v>
      </c>
      <c r="I15" s="0"/>
    </row>
    <row r="16" customFormat="false" ht="15.75" hidden="false" customHeight="false" outlineLevel="1" collapsed="false">
      <c r="A16" s="25" t="s">
        <v>45</v>
      </c>
      <c r="B16" s="26" t="s">
        <v>60</v>
      </c>
      <c r="C16" s="27" t="s">
        <v>12</v>
      </c>
      <c r="D16" s="32"/>
      <c r="E16" s="33" t="n">
        <v>1</v>
      </c>
      <c r="F16" s="28" t="n">
        <v>17060</v>
      </c>
      <c r="G16" s="28" t="n">
        <v>17421</v>
      </c>
      <c r="H16" s="29" t="n">
        <f aca="false">G16-F16</f>
        <v>361</v>
      </c>
      <c r="I16" s="0"/>
    </row>
    <row r="17" customFormat="false" ht="15.75" hidden="false" customHeight="false" outlineLevel="1" collapsed="false">
      <c r="A17" s="25" t="s">
        <v>45</v>
      </c>
      <c r="B17" s="26" t="s">
        <v>60</v>
      </c>
      <c r="C17" s="27" t="s">
        <v>13</v>
      </c>
      <c r="D17" s="32"/>
      <c r="E17" s="33" t="n">
        <v>1</v>
      </c>
      <c r="F17" s="28" t="n">
        <v>8467</v>
      </c>
      <c r="G17" s="28" t="n">
        <v>8648</v>
      </c>
      <c r="H17" s="29" t="n">
        <f aca="false">G17-F17</f>
        <v>181</v>
      </c>
      <c r="I17" s="0"/>
    </row>
    <row r="18" customFormat="false" ht="30" hidden="false" customHeight="false" outlineLevel="0" collapsed="false">
      <c r="A18" s="19" t="s">
        <v>15</v>
      </c>
      <c r="B18" s="20" t="n">
        <v>14257394</v>
      </c>
      <c r="C18" s="21" t="s">
        <v>10</v>
      </c>
      <c r="D18" s="22" t="s">
        <v>51</v>
      </c>
      <c r="E18" s="23" t="n">
        <v>20</v>
      </c>
      <c r="F18" s="24" t="n">
        <f aca="false">F19+F20</f>
        <v>470</v>
      </c>
      <c r="G18" s="24" t="n">
        <f aca="false">G19+G20</f>
        <v>490</v>
      </c>
      <c r="H18" s="30" t="n">
        <f aca="false">(G18-F18)*E18</f>
        <v>400</v>
      </c>
      <c r="I18" s="0"/>
    </row>
    <row r="19" customFormat="false" ht="30" hidden="false" customHeight="false" outlineLevel="0" collapsed="false">
      <c r="A19" s="25" t="s">
        <v>15</v>
      </c>
      <c r="B19" s="26" t="n">
        <v>14257394</v>
      </c>
      <c r="C19" s="27" t="s">
        <v>12</v>
      </c>
      <c r="D19" s="32" t="s">
        <v>51</v>
      </c>
      <c r="E19" s="33" t="n">
        <v>20</v>
      </c>
      <c r="F19" s="28" t="n">
        <v>312</v>
      </c>
      <c r="G19" s="28" t="n">
        <v>326</v>
      </c>
      <c r="H19" s="29" t="n">
        <f aca="false">(G19-F19)*E19</f>
        <v>280</v>
      </c>
      <c r="I19" s="0"/>
    </row>
    <row r="20" customFormat="false" ht="30" hidden="false" customHeight="false" outlineLevel="0" collapsed="false">
      <c r="A20" s="25" t="s">
        <v>15</v>
      </c>
      <c r="B20" s="26" t="n">
        <v>14257394</v>
      </c>
      <c r="C20" s="27" t="s">
        <v>13</v>
      </c>
      <c r="D20" s="32" t="s">
        <v>51</v>
      </c>
      <c r="E20" s="33" t="n">
        <v>20</v>
      </c>
      <c r="F20" s="28" t="n">
        <v>158</v>
      </c>
      <c r="G20" s="28" t="n">
        <v>164</v>
      </c>
      <c r="H20" s="29" t="n">
        <f aca="false">(G20-F20)*E20</f>
        <v>120</v>
      </c>
      <c r="I20" s="0"/>
    </row>
    <row r="21" customFormat="false" ht="30" hidden="false" customHeight="false" outlineLevel="0" collapsed="false">
      <c r="A21" s="19" t="s">
        <v>55</v>
      </c>
      <c r="B21" s="14" t="n">
        <v>135150086</v>
      </c>
      <c r="C21" s="21" t="s">
        <v>10</v>
      </c>
      <c r="D21" s="23"/>
      <c r="E21" s="23" t="n">
        <v>1</v>
      </c>
      <c r="F21" s="24" t="n">
        <f aca="false">F22+F23</f>
        <v>32350</v>
      </c>
      <c r="G21" s="24" t="n">
        <f aca="false">G22+G23</f>
        <v>33488</v>
      </c>
      <c r="H21" s="30" t="n">
        <f aca="false">(G21-F21)*E21</f>
        <v>1138</v>
      </c>
      <c r="I21" s="0"/>
    </row>
    <row r="22" customFormat="false" ht="30" hidden="false" customHeight="false" outlineLevel="0" collapsed="false">
      <c r="A22" s="25" t="s">
        <v>56</v>
      </c>
      <c r="B22" s="31" t="n">
        <v>135150086</v>
      </c>
      <c r="C22" s="27" t="s">
        <v>12</v>
      </c>
      <c r="D22" s="33"/>
      <c r="E22" s="33" t="n">
        <v>1</v>
      </c>
      <c r="F22" s="28" t="n">
        <v>25421</v>
      </c>
      <c r="G22" s="28" t="n">
        <v>26436</v>
      </c>
      <c r="H22" s="29" t="n">
        <f aca="false">(G22-F22)*E22</f>
        <v>1015</v>
      </c>
      <c r="I22" s="0"/>
    </row>
    <row r="23" customFormat="false" ht="30" hidden="false" customHeight="false" outlineLevel="0" collapsed="false">
      <c r="A23" s="34" t="s">
        <v>57</v>
      </c>
      <c r="B23" s="31" t="n">
        <v>135150086</v>
      </c>
      <c r="C23" s="36" t="s">
        <v>13</v>
      </c>
      <c r="D23" s="37"/>
      <c r="E23" s="37" t="n">
        <v>1</v>
      </c>
      <c r="F23" s="38" t="n">
        <v>6929</v>
      </c>
      <c r="G23" s="38" t="n">
        <v>7052</v>
      </c>
      <c r="H23" s="39" t="n">
        <f aca="false">(G23-F23)*E23</f>
        <v>123</v>
      </c>
      <c r="I23" s="0"/>
    </row>
    <row r="24" customFormat="false" ht="30" hidden="false" customHeight="false" outlineLevel="0" collapsed="false">
      <c r="A24" s="89" t="s">
        <v>31</v>
      </c>
      <c r="B24" s="115"/>
      <c r="C24" s="91"/>
      <c r="D24" s="116"/>
      <c r="E24" s="116"/>
      <c r="F24" s="94"/>
      <c r="G24" s="94"/>
      <c r="H24" s="95" t="n">
        <f aca="false">H9+H12+H18+H21</f>
        <v>4930</v>
      </c>
      <c r="I24" s="0"/>
    </row>
    <row r="25" customFormat="false" ht="15.75" hidden="false" customHeight="false" outlineLevel="0" collapsed="false">
      <c r="A25" s="117" t="s">
        <v>32</v>
      </c>
      <c r="B25" s="118"/>
      <c r="C25" s="119"/>
      <c r="D25" s="120"/>
      <c r="E25" s="120"/>
      <c r="F25" s="56"/>
      <c r="G25" s="56"/>
      <c r="H25" s="96" t="n">
        <f aca="false">H10+H13+H19+H22</f>
        <v>3859</v>
      </c>
      <c r="I25" s="121"/>
    </row>
    <row r="26" customFormat="false" ht="15.75" hidden="false" customHeight="false" outlineLevel="0" collapsed="false">
      <c r="A26" s="122" t="s">
        <v>33</v>
      </c>
      <c r="B26" s="123"/>
      <c r="C26" s="20"/>
      <c r="D26" s="23"/>
      <c r="E26" s="23"/>
      <c r="F26" s="42"/>
      <c r="G26" s="42"/>
      <c r="H26" s="97" t="n">
        <f aca="false">H11+H14+H20+H23</f>
        <v>1071</v>
      </c>
    </row>
    <row r="27" customFormat="false" ht="15.75" hidden="false" customHeight="false" outlineLevel="0" collapsed="false">
      <c r="A27" s="122" t="s">
        <v>34</v>
      </c>
      <c r="B27" s="124" t="n">
        <v>3.35</v>
      </c>
      <c r="C27" s="20" t="s">
        <v>35</v>
      </c>
      <c r="D27" s="23"/>
      <c r="E27" s="23"/>
      <c r="F27" s="42"/>
      <c r="G27" s="42"/>
      <c r="H27" s="100" t="n">
        <f aca="false">H25*B27</f>
        <v>12927.65</v>
      </c>
    </row>
    <row r="28" customFormat="false" ht="15.75" hidden="false" customHeight="false" outlineLevel="0" collapsed="false">
      <c r="A28" s="122" t="s">
        <v>36</v>
      </c>
      <c r="B28" s="124" t="n">
        <v>1.14</v>
      </c>
      <c r="C28" s="20" t="s">
        <v>35</v>
      </c>
      <c r="D28" s="23"/>
      <c r="E28" s="23"/>
      <c r="F28" s="42"/>
      <c r="G28" s="42"/>
      <c r="H28" s="100" t="n">
        <f aca="false">H26*B28</f>
        <v>1220.94</v>
      </c>
    </row>
    <row r="29" customFormat="false" ht="15.75" hidden="false" customHeight="false" outlineLevel="0" collapsed="false">
      <c r="A29" s="122" t="s">
        <v>37</v>
      </c>
      <c r="B29" s="123"/>
      <c r="C29" s="20"/>
      <c r="D29" s="23"/>
      <c r="E29" s="23"/>
      <c r="F29" s="42"/>
      <c r="G29" s="42"/>
      <c r="H29" s="100" t="n">
        <f aca="false">H27+H28</f>
        <v>14148.59</v>
      </c>
    </row>
    <row r="30" customFormat="false" ht="30" hidden="false" customHeight="false" outlineLevel="0" collapsed="false">
      <c r="A30" s="122" t="s">
        <v>38</v>
      </c>
      <c r="B30" s="123" t="s">
        <v>61</v>
      </c>
      <c r="C30" s="20" t="s">
        <v>40</v>
      </c>
      <c r="D30" s="23"/>
      <c r="E30" s="23"/>
      <c r="F30" s="42"/>
      <c r="G30" s="42"/>
      <c r="H30" s="100" t="n">
        <f aca="false">H29/B30</f>
        <v>1.36093861218522</v>
      </c>
    </row>
    <row r="31" customFormat="false" ht="30" hidden="false" customHeight="false" outlineLevel="0" collapsed="false">
      <c r="A31" s="122" t="s">
        <v>41</v>
      </c>
      <c r="B31" s="123"/>
      <c r="C31" s="20"/>
      <c r="D31" s="23"/>
      <c r="E31" s="23"/>
      <c r="F31" s="42"/>
      <c r="G31" s="42"/>
      <c r="H31" s="100" t="n">
        <f aca="false">H25/B30</f>
        <v>0.371193320636386</v>
      </c>
    </row>
    <row r="32" customFormat="false" ht="30" hidden="false" customHeight="false" outlineLevel="0" collapsed="false">
      <c r="A32" s="125" t="s">
        <v>42</v>
      </c>
      <c r="B32" s="126"/>
      <c r="C32" s="127"/>
      <c r="D32" s="128"/>
      <c r="E32" s="128"/>
      <c r="F32" s="72"/>
      <c r="G32" s="72"/>
      <c r="H32" s="103" t="n">
        <f aca="false">H26/B30</f>
        <v>0.103018410573094</v>
      </c>
    </row>
    <row r="33" customFormat="false" ht="13.8" hidden="false" customHeight="false" outlineLevel="0" collapsed="false">
      <c r="A33" s="129"/>
      <c r="B33" s="130"/>
      <c r="C33" s="131"/>
      <c r="D33" s="132"/>
      <c r="E33" s="132"/>
      <c r="F33" s="79"/>
      <c r="G33" s="79"/>
      <c r="H33" s="79"/>
    </row>
    <row r="34" customFormat="false" ht="13.8" hidden="false" customHeight="false" outlineLevel="0" collapsed="false">
      <c r="A34" s="133"/>
      <c r="B34" s="134"/>
      <c r="C34" s="135"/>
      <c r="D34" s="136"/>
      <c r="E34" s="136"/>
      <c r="F34" s="85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2933</TotalTime>
  <Application>LibreOffice/4.3.6.2$Windows_x86 LibreOffice_project/d50a87b2e514536ed401c18000dad4660b6a169e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2014-02-13T08:12:49Z</dcterms:created>
  <dc:creator>Елена Астионова</dc:creator>
  <dc:language>ru-RU</dc:language>
  <cp:lastPrinted>2015-06-22T08:32:34Z</cp:lastPrinted>
  <dcterms:modified xsi:type="dcterms:W3CDTF">2015-06-22T08:41:46Z</dcterms:modified>
  <cp:revision>14</cp:revision>
</cp:coreProperties>
</file>